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my\Desktop\My Documents\Wt Sw Rate Study\"/>
    </mc:Choice>
  </mc:AlternateContent>
  <xr:revisionPtr revIDLastSave="0" documentId="13_ncr:1_{A1A35A95-99D9-4308-9DC0-FBC0CB3AF714}" xr6:coauthVersionLast="47" xr6:coauthVersionMax="47" xr10:uidLastSave="{00000000-0000-0000-0000-000000000000}"/>
  <bookViews>
    <workbookView xWindow="735" yWindow="1095" windowWidth="20700" windowHeight="13125" activeTab="1" xr2:uid="{A20DFBE7-08A1-4540-B80B-DE91D08ABEB8}"/>
  </bookViews>
  <sheets>
    <sheet name="WT-SW RATES" sheetId="1" r:id="rId1"/>
    <sheet name="RUS" sheetId="3" r:id="rId2"/>
    <sheet name="WT-SW TAP-2020" sheetId="2" r:id="rId3"/>
    <sheet name="wt sw tap 202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5" i="1" l="1"/>
  <c r="R35" i="1" s="1"/>
  <c r="Q34" i="1"/>
  <c r="R34" i="1" s="1"/>
  <c r="Q33" i="1"/>
  <c r="R33" i="1" s="1"/>
  <c r="Q32" i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4" i="1"/>
  <c r="R24" i="1" s="1"/>
  <c r="Q23" i="1"/>
  <c r="R23" i="1" s="1"/>
  <c r="Q22" i="1"/>
  <c r="R22" i="1" s="1"/>
  <c r="Q20" i="1"/>
  <c r="R20" i="1" s="1"/>
  <c r="Q19" i="1"/>
  <c r="R19" i="1" s="1"/>
  <c r="Q15" i="1"/>
  <c r="R15" i="1" s="1"/>
  <c r="Q14" i="1"/>
  <c r="R14" i="1" s="1"/>
  <c r="Q13" i="1"/>
  <c r="R13" i="1" s="1"/>
  <c r="Q11" i="1"/>
  <c r="R11" i="1" s="1"/>
  <c r="R10" i="1"/>
  <c r="Q10" i="1"/>
  <c r="P35" i="1"/>
  <c r="P34" i="1"/>
  <c r="P32" i="1"/>
  <c r="P30" i="1"/>
  <c r="P28" i="1"/>
  <c r="P26" i="1"/>
  <c r="P24" i="1"/>
  <c r="P23" i="1"/>
  <c r="P22" i="1"/>
  <c r="P20" i="1"/>
  <c r="P19" i="1"/>
  <c r="P15" i="1"/>
  <c r="P14" i="1"/>
  <c r="P13" i="1"/>
  <c r="P11" i="1"/>
  <c r="P10" i="1"/>
  <c r="H22" i="4" l="1"/>
  <c r="H20" i="4"/>
  <c r="H19" i="4"/>
  <c r="H15" i="4"/>
  <c r="H14" i="4"/>
  <c r="H13" i="4"/>
  <c r="F12" i="4"/>
  <c r="H12" i="4" s="1"/>
  <c r="F11" i="4"/>
  <c r="H11" i="4" s="1"/>
  <c r="F10" i="4"/>
  <c r="H10" i="4" s="1"/>
  <c r="F9" i="4"/>
  <c r="H9" i="4" s="1"/>
  <c r="E9" i="2" l="1"/>
  <c r="F9" i="2" s="1"/>
  <c r="H9" i="2" s="1"/>
  <c r="E16" i="2"/>
  <c r="F16" i="2" s="1"/>
  <c r="H16" i="2" s="1"/>
  <c r="E15" i="2"/>
  <c r="F15" i="2" s="1"/>
  <c r="H15" i="2" s="1"/>
  <c r="E14" i="2"/>
  <c r="F14" i="2" s="1"/>
  <c r="H14" i="2" s="1"/>
  <c r="E13" i="2"/>
  <c r="F13" i="2" s="1"/>
  <c r="H13" i="2" s="1"/>
  <c r="E12" i="2"/>
  <c r="F12" i="2" s="1"/>
  <c r="H12" i="2" s="1"/>
  <c r="E11" i="2"/>
  <c r="F11" i="2" s="1"/>
  <c r="H11" i="2" s="1"/>
  <c r="E10" i="2"/>
  <c r="F10" i="2" s="1"/>
  <c r="H10" i="2" s="1"/>
  <c r="E22" i="2"/>
  <c r="F22" i="2" s="1"/>
  <c r="H22" i="2" s="1"/>
  <c r="E21" i="2"/>
  <c r="F21" i="2" s="1"/>
  <c r="H21" i="2" s="1"/>
  <c r="E20" i="2"/>
  <c r="F20" i="2" s="1"/>
  <c r="H20" i="2" s="1"/>
</calcChain>
</file>

<file path=xl/sharedStrings.xml><?xml version="1.0" encoding="utf-8"?>
<sst xmlns="http://schemas.openxmlformats.org/spreadsheetml/2006/main" count="142" uniqueCount="66">
  <si>
    <t>City of Barnesville</t>
  </si>
  <si>
    <t>Water &amp; Sewer</t>
  </si>
  <si>
    <t>RATE STRUCTURES</t>
  </si>
  <si>
    <t>Retail Water Rate Schedule</t>
  </si>
  <si>
    <t xml:space="preserve">  Base Rate includes first 2000 gallons</t>
  </si>
  <si>
    <t xml:space="preserve">  Base Rate Inside City</t>
  </si>
  <si>
    <t xml:space="preserve">  Base Rate Outside City</t>
  </si>
  <si>
    <t>Retail Sewer Rate Schedule</t>
  </si>
  <si>
    <t xml:space="preserve">     0-2000</t>
  </si>
  <si>
    <t xml:space="preserve">     2,000-4,999</t>
  </si>
  <si>
    <t xml:space="preserve">     5,000-9,999</t>
  </si>
  <si>
    <t xml:space="preserve">     10,000 and over</t>
  </si>
  <si>
    <t>Wholesale Water Rate</t>
  </si>
  <si>
    <t>Wholesale Sewer Rate</t>
  </si>
  <si>
    <t>Hydrant Sales</t>
  </si>
  <si>
    <t>Irrigation Meter</t>
  </si>
  <si>
    <t xml:space="preserve">  All Consumption</t>
  </si>
  <si>
    <t>Proposed</t>
  </si>
  <si>
    <t>Increase</t>
  </si>
  <si>
    <t>Fees, Charges and Rates</t>
  </si>
  <si>
    <t>Meter and Tap Installation Fees</t>
  </si>
  <si>
    <t>Water</t>
  </si>
  <si>
    <t>Meter Size</t>
  </si>
  <si>
    <t>Labor</t>
  </si>
  <si>
    <t>Equipment</t>
  </si>
  <si>
    <t>Meter</t>
  </si>
  <si>
    <t>Incidentals</t>
  </si>
  <si>
    <t>(15%)</t>
  </si>
  <si>
    <t>Total</t>
  </si>
  <si>
    <t>3/4"</t>
  </si>
  <si>
    <t>1"</t>
  </si>
  <si>
    <t>1 1/2"</t>
  </si>
  <si>
    <t>2"</t>
  </si>
  <si>
    <t>3"</t>
  </si>
  <si>
    <t>4"</t>
  </si>
  <si>
    <t>6"</t>
  </si>
  <si>
    <t>8"</t>
  </si>
  <si>
    <t>Sewer Size</t>
  </si>
  <si>
    <t>Previous</t>
  </si>
  <si>
    <t>Rates</t>
  </si>
  <si>
    <t>EFFECTIVE DATE 10/1/2020</t>
  </si>
  <si>
    <t>RATE INCREASES ABOVE 2% WILL NEED CITY COUNCIL APPROVAL.</t>
  </si>
  <si>
    <t xml:space="preserve">Effective </t>
  </si>
  <si>
    <t>Capacity Recovery Fee</t>
  </si>
  <si>
    <t xml:space="preserve">  Water</t>
  </si>
  <si>
    <t>Sewer</t>
  </si>
  <si>
    <t>Each customer withing the corporate limits of the City of Barnesville, all industrial customers,</t>
  </si>
  <si>
    <t>regardless of location, and the Town of Aldora, subject to avaliablity, shall pay the above listed</t>
  </si>
  <si>
    <t>retail charge.</t>
  </si>
  <si>
    <t>Each retail customer outside the corporate limits of the city of Barnesville shall pay the above listed</t>
  </si>
  <si>
    <t>density of customers. All service is subject to availablity.</t>
  </si>
  <si>
    <t>The rate schedule set forth above contemplates a single user, such as a one family dwelling,</t>
  </si>
  <si>
    <t>commercial or industrial unit. Multiple separte units such as duplexes, apartments, office</t>
  </si>
  <si>
    <t>complexes, or other similar cases shall pay base fees for each service for each unit when metered</t>
  </si>
  <si>
    <t>through a master meter. In addition, the master meter shall pay the master meter base rate and all</t>
  </si>
  <si>
    <t>usage in excdess of 2,000 of water.</t>
  </si>
  <si>
    <t>Any extraordinary circumstances shall be considered on a case by case basis.</t>
  </si>
  <si>
    <t>retail charge plus 67% of the same due to higher extension cost, maintenance cost, and lower</t>
  </si>
  <si>
    <t xml:space="preserve">  Base Rate includes first 1000 gallons</t>
  </si>
  <si>
    <t xml:space="preserve">  Base Rate-RUS</t>
  </si>
  <si>
    <t xml:space="preserve">    1,000 and over</t>
  </si>
  <si>
    <t xml:space="preserve">     0-1,000</t>
  </si>
  <si>
    <t>***Market Pricing on taps 4" and larger</t>
  </si>
  <si>
    <t>***If Water and /or Sewer Taps are under asphalt or concrete a replacement fee will apply. $1000</t>
  </si>
  <si>
    <t>NOTE: WATER AND SEWER RATES WILL INCREASE 2% YEARLY AT CITY MANAGER'S APPROVAL.</t>
  </si>
  <si>
    <t>Each customer within the corporate limits of the City of Barnesville, all industrial customers,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</si>
</sst>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1" xfId="0" applyBorder="1"/>
    <xf numFmtId="9" fontId="0" fillId="0" borderId="1" xfId="0" quotePrefix="1" applyNumberFormat="1" applyBorder="1"/>
    <xf numFmtId="44" fontId="0" fillId="0" borderId="0" xfId="1" applyFont="1" applyFill="1" applyBorder="1"/>
    <xf numFmtId="44" fontId="0" fillId="2" borderId="0" xfId="1" applyFont="1" applyFill="1"/>
    <xf numFmtId="9" fontId="0" fillId="2" borderId="0" xfId="2" applyFont="1" applyFill="1"/>
    <xf numFmtId="0" fontId="0" fillId="2" borderId="0" xfId="0" applyFill="1"/>
    <xf numFmtId="0" fontId="6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44" fontId="0" fillId="0" borderId="0" xfId="0" applyNumberFormat="1"/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2" applyFont="1"/>
    <xf numFmtId="10" fontId="0" fillId="0" borderId="0" xfId="2" applyNumberFormat="1" applyFont="1"/>
    <xf numFmtId="0" fontId="5" fillId="3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10" fontId="0" fillId="3" borderId="0" xfId="2" applyNumberFormat="1" applyFont="1" applyFill="1"/>
    <xf numFmtId="44" fontId="0" fillId="3" borderId="0" xfId="0" applyNumberFormat="1" applyFill="1"/>
    <xf numFmtId="0" fontId="4" fillId="0" borderId="0" xfId="0" applyFont="1" applyAlignment="1">
      <alignment horizontal="center"/>
    </xf>
    <xf numFmtId="0" fontId="5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14" fontId="2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10" fontId="0" fillId="4" borderId="0" xfId="2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941C3-DD85-46A7-B0C0-1BCD71A6ADA9}">
  <sheetPr>
    <pageSetUpPr fitToPage="1"/>
  </sheetPr>
  <dimension ref="A1:T56"/>
  <sheetViews>
    <sheetView topLeftCell="A18" workbookViewId="0">
      <selection activeCell="N4" sqref="N4"/>
    </sheetView>
  </sheetViews>
  <sheetFormatPr defaultRowHeight="15" x14ac:dyDescent="0.25"/>
  <cols>
    <col min="2" max="2" width="24.5703125" customWidth="1"/>
    <col min="3" max="3" width="3.7109375" customWidth="1"/>
    <col min="4" max="4" width="9.7109375" hidden="1" customWidth="1"/>
    <col min="5" max="5" width="3.5703125" hidden="1" customWidth="1"/>
    <col min="6" max="6" width="9.140625" hidden="1" customWidth="1"/>
    <col min="7" max="7" width="1.28515625" hidden="1" customWidth="1"/>
    <col min="8" max="8" width="9.7109375" hidden="1" customWidth="1"/>
    <col min="9" max="9" width="3.85546875" hidden="1" customWidth="1"/>
    <col min="10" max="10" width="9.7109375" hidden="1" customWidth="1"/>
    <col min="11" max="11" width="3.85546875" hidden="1" customWidth="1"/>
    <col min="12" max="12" width="2.85546875" hidden="1" customWidth="1"/>
    <col min="13" max="14" width="9.7109375" bestFit="1" customWidth="1"/>
    <col min="15" max="15" width="9.7109375" style="28" bestFit="1" customWidth="1"/>
    <col min="16" max="18" width="9.7109375" bestFit="1" customWidth="1"/>
  </cols>
  <sheetData>
    <row r="1" spans="1:20" s="6" customFormat="1" ht="18.75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O1" s="27"/>
    </row>
    <row r="2" spans="1:20" s="6" customFormat="1" ht="18.75" x14ac:dyDescent="0.3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O2" s="27"/>
    </row>
    <row r="3" spans="1:20" s="6" customFormat="1" ht="18.75" x14ac:dyDescent="0.3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O3" s="27"/>
    </row>
    <row r="4" spans="1:20" x14ac:dyDescent="0.25">
      <c r="A4" s="2"/>
      <c r="B4" s="2"/>
      <c r="C4" s="2"/>
      <c r="D4" s="3"/>
      <c r="F4" s="3" t="s">
        <v>17</v>
      </c>
      <c r="G4" s="3" t="s">
        <v>17</v>
      </c>
      <c r="H4" s="3"/>
    </row>
    <row r="5" spans="1:20" x14ac:dyDescent="0.25">
      <c r="A5" s="2"/>
      <c r="B5" s="2"/>
      <c r="C5" s="2"/>
      <c r="D5" s="3" t="s">
        <v>42</v>
      </c>
      <c r="F5" s="3"/>
      <c r="G5" s="3"/>
      <c r="H5" s="3" t="s">
        <v>42</v>
      </c>
      <c r="J5" s="3" t="s">
        <v>42</v>
      </c>
      <c r="L5" s="3" t="s">
        <v>42</v>
      </c>
      <c r="M5" s="3" t="s">
        <v>42</v>
      </c>
      <c r="N5" s="3" t="s">
        <v>42</v>
      </c>
      <c r="O5" s="29" t="s">
        <v>42</v>
      </c>
      <c r="P5" s="3" t="s">
        <v>42</v>
      </c>
      <c r="Q5" s="3" t="s">
        <v>42</v>
      </c>
      <c r="R5" s="3" t="s">
        <v>42</v>
      </c>
    </row>
    <row r="6" spans="1:20" x14ac:dyDescent="0.25">
      <c r="A6" s="2"/>
      <c r="B6" s="2"/>
      <c r="C6" s="2"/>
      <c r="D6" s="23">
        <v>41214</v>
      </c>
      <c r="F6" s="4">
        <v>0.02</v>
      </c>
      <c r="G6" s="4">
        <v>0.03</v>
      </c>
      <c r="H6" s="23">
        <v>43739</v>
      </c>
      <c r="J6" s="23">
        <v>44105</v>
      </c>
      <c r="L6" s="23">
        <v>44470</v>
      </c>
      <c r="M6" s="23">
        <v>44835</v>
      </c>
      <c r="N6" s="23">
        <v>45200</v>
      </c>
      <c r="O6" s="30">
        <v>45566</v>
      </c>
      <c r="P6" s="23">
        <v>45931</v>
      </c>
      <c r="Q6" s="23">
        <v>46296</v>
      </c>
      <c r="R6" s="23">
        <v>46661</v>
      </c>
    </row>
    <row r="7" spans="1:20" x14ac:dyDescent="0.25">
      <c r="D7" s="13">
        <v>2012</v>
      </c>
      <c r="F7" s="3" t="s">
        <v>18</v>
      </c>
      <c r="G7" s="3" t="s">
        <v>18</v>
      </c>
      <c r="H7" s="13">
        <v>2019</v>
      </c>
      <c r="J7" s="13">
        <v>2020</v>
      </c>
      <c r="L7" s="13">
        <v>2021</v>
      </c>
      <c r="M7" s="13">
        <v>2022</v>
      </c>
      <c r="N7" s="13">
        <v>2023</v>
      </c>
      <c r="O7" s="31">
        <v>2024</v>
      </c>
      <c r="P7" s="13">
        <v>2025</v>
      </c>
      <c r="Q7" s="13">
        <v>2026</v>
      </c>
      <c r="R7" s="13">
        <v>2027</v>
      </c>
    </row>
    <row r="8" spans="1:20" ht="15.75" x14ac:dyDescent="0.25">
      <c r="A8" s="5" t="s">
        <v>3</v>
      </c>
      <c r="O8" s="32">
        <v>8.6499999999999994E-2</v>
      </c>
      <c r="P8" s="25">
        <v>0.08</v>
      </c>
      <c r="Q8" s="26">
        <v>7.3499999999999996E-2</v>
      </c>
      <c r="R8" s="25">
        <v>0.04</v>
      </c>
    </row>
    <row r="9" spans="1:20" x14ac:dyDescent="0.25">
      <c r="A9" t="s">
        <v>4</v>
      </c>
    </row>
    <row r="10" spans="1:20" x14ac:dyDescent="0.25">
      <c r="A10" t="s">
        <v>5</v>
      </c>
      <c r="D10" s="1">
        <v>10</v>
      </c>
      <c r="F10" s="1">
        <v>10</v>
      </c>
      <c r="G10" s="1">
        <v>10</v>
      </c>
      <c r="H10" s="1">
        <v>10</v>
      </c>
      <c r="J10" s="1">
        <v>10.199999999999999</v>
      </c>
      <c r="L10" s="1">
        <v>10.4</v>
      </c>
      <c r="M10" s="22">
        <v>10.61</v>
      </c>
      <c r="N10" s="22">
        <v>10.82</v>
      </c>
      <c r="O10" s="33">
        <v>11.76</v>
      </c>
      <c r="P10" s="22">
        <f>(O10*$P$8)+O10</f>
        <v>12.700799999999999</v>
      </c>
      <c r="Q10" s="22">
        <f>(P10*$Q$8)+P10</f>
        <v>13.634308799999999</v>
      </c>
      <c r="R10" s="22">
        <f>(Q10*$R$8)+Q10</f>
        <v>14.179681151999999</v>
      </c>
      <c r="T10" s="22"/>
    </row>
    <row r="11" spans="1:20" x14ac:dyDescent="0.25">
      <c r="A11" t="s">
        <v>6</v>
      </c>
      <c r="D11" s="1">
        <v>16</v>
      </c>
      <c r="F11" s="1">
        <v>16</v>
      </c>
      <c r="G11" s="1">
        <v>16</v>
      </c>
      <c r="H11" s="1">
        <v>16.3</v>
      </c>
      <c r="J11" s="1">
        <v>16.63</v>
      </c>
      <c r="L11" s="1">
        <v>16.96</v>
      </c>
      <c r="M11" s="22">
        <v>17.3</v>
      </c>
      <c r="N11" s="22">
        <v>17.649999999999999</v>
      </c>
      <c r="O11" s="33">
        <v>19.18</v>
      </c>
      <c r="P11" s="22">
        <f>(O11*$P$8)+O11</f>
        <v>20.714400000000001</v>
      </c>
      <c r="Q11" s="22">
        <f t="shared" ref="Q11:Q35" si="0">(P11*$Q$8)+P11</f>
        <v>22.236908400000001</v>
      </c>
      <c r="R11" s="22">
        <f t="shared" ref="R11:R35" si="1">(Q11*$R$8)+Q11</f>
        <v>23.126384736000002</v>
      </c>
    </row>
    <row r="12" spans="1:20" x14ac:dyDescent="0.25">
      <c r="A12" t="s">
        <v>8</v>
      </c>
      <c r="D12" s="1">
        <v>0</v>
      </c>
      <c r="F12" s="1">
        <v>0</v>
      </c>
      <c r="G12" s="1">
        <v>0</v>
      </c>
      <c r="H12" s="1">
        <v>0</v>
      </c>
      <c r="M12" s="22"/>
      <c r="Q12" s="22"/>
      <c r="R12" s="22"/>
    </row>
    <row r="13" spans="1:20" x14ac:dyDescent="0.25">
      <c r="A13" t="s">
        <v>9</v>
      </c>
      <c r="D13" s="1">
        <v>4.8</v>
      </c>
      <c r="F13" s="1">
        <v>4.9000000000000004</v>
      </c>
      <c r="G13" s="1">
        <v>4.9400000000000004</v>
      </c>
      <c r="H13" s="1">
        <v>4.99</v>
      </c>
      <c r="J13" s="1">
        <v>5.09</v>
      </c>
      <c r="L13" s="1">
        <v>5.19</v>
      </c>
      <c r="M13" s="22">
        <v>5.29</v>
      </c>
      <c r="N13" s="22">
        <v>5.4</v>
      </c>
      <c r="O13" s="33">
        <v>5.87</v>
      </c>
      <c r="P13" s="22">
        <f t="shared" ref="P13:P15" si="2">(O13*$P$8)+O13</f>
        <v>6.3395999999999999</v>
      </c>
      <c r="Q13" s="22">
        <f t="shared" si="0"/>
        <v>6.8055605999999997</v>
      </c>
      <c r="R13" s="22">
        <f t="shared" si="1"/>
        <v>7.0777830239999995</v>
      </c>
    </row>
    <row r="14" spans="1:20" x14ac:dyDescent="0.25">
      <c r="A14" t="s">
        <v>10</v>
      </c>
      <c r="D14" s="1">
        <v>5.8</v>
      </c>
      <c r="F14" s="1">
        <v>5.9</v>
      </c>
      <c r="G14" s="1">
        <v>5.97</v>
      </c>
      <c r="H14" s="1">
        <v>6.03</v>
      </c>
      <c r="J14" s="1">
        <v>6.15</v>
      </c>
      <c r="L14" s="1">
        <v>6.27</v>
      </c>
      <c r="M14" s="22">
        <v>6.4</v>
      </c>
      <c r="N14" s="22">
        <v>6.53</v>
      </c>
      <c r="O14" s="33">
        <v>7.09</v>
      </c>
      <c r="P14" s="22">
        <f t="shared" si="2"/>
        <v>7.6571999999999996</v>
      </c>
      <c r="Q14" s="22">
        <f t="shared" si="0"/>
        <v>8.2200042</v>
      </c>
      <c r="R14" s="22">
        <f t="shared" si="1"/>
        <v>8.5488043680000008</v>
      </c>
    </row>
    <row r="15" spans="1:20" x14ac:dyDescent="0.25">
      <c r="A15" t="s">
        <v>11</v>
      </c>
      <c r="D15" s="1">
        <v>6.75</v>
      </c>
      <c r="F15" s="1">
        <v>6.9</v>
      </c>
      <c r="G15" s="1">
        <v>6.95</v>
      </c>
      <c r="H15" s="1">
        <v>7.02</v>
      </c>
      <c r="J15" s="1">
        <v>7.16</v>
      </c>
      <c r="L15" s="1">
        <v>7.3</v>
      </c>
      <c r="M15" s="22">
        <v>7.45</v>
      </c>
      <c r="N15" s="22">
        <v>7.6</v>
      </c>
      <c r="O15" s="33">
        <v>8.26</v>
      </c>
      <c r="P15" s="22">
        <f t="shared" si="2"/>
        <v>8.9207999999999998</v>
      </c>
      <c r="Q15" s="22">
        <f t="shared" si="0"/>
        <v>9.5764788000000003</v>
      </c>
      <c r="R15" s="22">
        <f t="shared" si="1"/>
        <v>9.9595379519999998</v>
      </c>
    </row>
    <row r="16" spans="1:20" x14ac:dyDescent="0.25">
      <c r="D16" s="1"/>
      <c r="M16" s="22"/>
      <c r="Q16" s="22"/>
      <c r="R16" s="22"/>
    </row>
    <row r="17" spans="1:20" ht="15.75" x14ac:dyDescent="0.25">
      <c r="A17" s="5" t="s">
        <v>7</v>
      </c>
      <c r="D17" s="1"/>
      <c r="M17" s="22"/>
      <c r="Q17" s="22"/>
      <c r="R17" s="22"/>
    </row>
    <row r="18" spans="1:20" x14ac:dyDescent="0.25">
      <c r="A18" t="s">
        <v>4</v>
      </c>
      <c r="D18" s="1"/>
      <c r="M18" s="22"/>
      <c r="Q18" s="22"/>
      <c r="R18" s="22"/>
    </row>
    <row r="19" spans="1:20" x14ac:dyDescent="0.25">
      <c r="A19" t="s">
        <v>5</v>
      </c>
      <c r="D19" s="1">
        <v>16.600000000000001</v>
      </c>
      <c r="F19" s="1">
        <v>16.600000000000001</v>
      </c>
      <c r="G19" s="1">
        <v>16.600000000000001</v>
      </c>
      <c r="H19" s="1">
        <v>16.600000000000001</v>
      </c>
      <c r="J19" s="1">
        <v>16.93</v>
      </c>
      <c r="L19" s="1">
        <v>17.27</v>
      </c>
      <c r="M19" s="22">
        <v>17.62</v>
      </c>
      <c r="N19" s="22">
        <v>17.97</v>
      </c>
      <c r="O19" s="33">
        <v>19.52</v>
      </c>
      <c r="P19" s="22">
        <f t="shared" ref="P19:P35" si="3">(O19*$P$8)+O19</f>
        <v>21.081599999999998</v>
      </c>
      <c r="Q19" s="22">
        <f t="shared" si="0"/>
        <v>22.631097599999997</v>
      </c>
      <c r="R19" s="22">
        <f t="shared" si="1"/>
        <v>23.536341503999996</v>
      </c>
      <c r="T19" s="22"/>
    </row>
    <row r="20" spans="1:20" x14ac:dyDescent="0.25">
      <c r="A20" t="s">
        <v>6</v>
      </c>
      <c r="D20" s="1">
        <v>16.600000000000001</v>
      </c>
      <c r="F20" s="1">
        <v>16.600000000000001</v>
      </c>
      <c r="G20" s="1">
        <v>16.600000000000001</v>
      </c>
      <c r="H20" s="1">
        <v>16.600000000000001</v>
      </c>
      <c r="J20" s="1">
        <v>16.93</v>
      </c>
      <c r="L20" s="1">
        <v>17.27</v>
      </c>
      <c r="M20" s="22">
        <v>17.62</v>
      </c>
      <c r="N20" s="22">
        <v>17.97</v>
      </c>
      <c r="O20" s="33">
        <v>19.52</v>
      </c>
      <c r="P20" s="22">
        <f t="shared" si="3"/>
        <v>21.081599999999998</v>
      </c>
      <c r="Q20" s="22">
        <f t="shared" si="0"/>
        <v>22.631097599999997</v>
      </c>
      <c r="R20" s="22">
        <f t="shared" si="1"/>
        <v>23.536341503999996</v>
      </c>
    </row>
    <row r="21" spans="1:20" x14ac:dyDescent="0.25">
      <c r="A21" t="s">
        <v>8</v>
      </c>
      <c r="D21" s="1">
        <v>0</v>
      </c>
      <c r="F21" s="1">
        <v>0</v>
      </c>
      <c r="G21" s="1">
        <v>0</v>
      </c>
      <c r="H21" s="1">
        <v>0</v>
      </c>
      <c r="M21" s="22"/>
      <c r="O21" s="33"/>
      <c r="Q21" s="22"/>
      <c r="R21" s="22"/>
    </row>
    <row r="22" spans="1:20" x14ac:dyDescent="0.25">
      <c r="A22" t="s">
        <v>9</v>
      </c>
      <c r="D22" s="1">
        <v>4.8</v>
      </c>
      <c r="F22" s="1">
        <v>4.9000000000000004</v>
      </c>
      <c r="G22" s="1">
        <v>4.9400000000000004</v>
      </c>
      <c r="H22" s="1">
        <v>4.99</v>
      </c>
      <c r="J22" s="1">
        <v>5.09</v>
      </c>
      <c r="L22" s="1">
        <v>5.19</v>
      </c>
      <c r="M22" s="22">
        <v>5.29</v>
      </c>
      <c r="N22" s="22">
        <v>5.4</v>
      </c>
      <c r="O22" s="33">
        <v>5.87</v>
      </c>
      <c r="P22" s="22">
        <f t="shared" si="3"/>
        <v>6.3395999999999999</v>
      </c>
      <c r="Q22" s="22">
        <f t="shared" si="0"/>
        <v>6.8055605999999997</v>
      </c>
      <c r="R22" s="22">
        <f t="shared" si="1"/>
        <v>7.0777830239999995</v>
      </c>
    </row>
    <row r="23" spans="1:20" x14ac:dyDescent="0.25">
      <c r="A23" t="s">
        <v>10</v>
      </c>
      <c r="D23" s="1">
        <v>5.8</v>
      </c>
      <c r="F23" s="1">
        <v>5.9</v>
      </c>
      <c r="G23" s="1">
        <v>5.97</v>
      </c>
      <c r="H23" s="1">
        <v>6.03</v>
      </c>
      <c r="J23" s="1">
        <v>6.15</v>
      </c>
      <c r="L23" s="1">
        <v>6.27</v>
      </c>
      <c r="M23" s="22">
        <v>6.4</v>
      </c>
      <c r="N23" s="22">
        <v>6.53</v>
      </c>
      <c r="O23" s="33">
        <v>7.09</v>
      </c>
      <c r="P23" s="22">
        <f t="shared" si="3"/>
        <v>7.6571999999999996</v>
      </c>
      <c r="Q23" s="22">
        <f t="shared" si="0"/>
        <v>8.2200042</v>
      </c>
      <c r="R23" s="22">
        <f t="shared" si="1"/>
        <v>8.5488043680000008</v>
      </c>
    </row>
    <row r="24" spans="1:20" x14ac:dyDescent="0.25">
      <c r="A24" t="s">
        <v>11</v>
      </c>
      <c r="D24" s="1">
        <v>6.75</v>
      </c>
      <c r="F24" s="1">
        <v>6.9</v>
      </c>
      <c r="G24" s="1">
        <v>6.95</v>
      </c>
      <c r="H24" s="1">
        <v>7.02</v>
      </c>
      <c r="J24" s="1">
        <v>7.16</v>
      </c>
      <c r="L24" s="1">
        <v>7.3</v>
      </c>
      <c r="M24" s="22">
        <v>7.45</v>
      </c>
      <c r="N24" s="22">
        <v>7.6</v>
      </c>
      <c r="O24" s="33">
        <v>8.26</v>
      </c>
      <c r="P24" s="22">
        <f t="shared" si="3"/>
        <v>8.9207999999999998</v>
      </c>
      <c r="Q24" s="22">
        <f t="shared" si="0"/>
        <v>9.5764788000000003</v>
      </c>
      <c r="R24" s="22">
        <f t="shared" si="1"/>
        <v>9.9595379519999998</v>
      </c>
    </row>
    <row r="25" spans="1:20" x14ac:dyDescent="0.25">
      <c r="D25" s="1"/>
      <c r="M25" s="22"/>
      <c r="O25" s="33"/>
      <c r="Q25" s="22"/>
      <c r="R25" s="22"/>
    </row>
    <row r="26" spans="1:20" ht="15.75" x14ac:dyDescent="0.25">
      <c r="A26" s="5" t="s">
        <v>12</v>
      </c>
      <c r="D26" s="1">
        <v>2.83</v>
      </c>
      <c r="F26" s="1">
        <v>2.89</v>
      </c>
      <c r="G26" s="1">
        <v>2.91</v>
      </c>
      <c r="H26" s="1">
        <v>2.94</v>
      </c>
      <c r="J26" s="1">
        <v>3</v>
      </c>
      <c r="L26" s="1">
        <v>3.06</v>
      </c>
      <c r="M26" s="22">
        <v>3.12</v>
      </c>
      <c r="N26" s="22">
        <v>3.18</v>
      </c>
      <c r="O26" s="33">
        <v>3.46</v>
      </c>
      <c r="P26" s="22">
        <f t="shared" si="3"/>
        <v>3.7368000000000001</v>
      </c>
      <c r="Q26" s="22">
        <f t="shared" si="0"/>
        <v>4.0114548000000001</v>
      </c>
      <c r="R26" s="22">
        <f t="shared" si="1"/>
        <v>4.1719129920000002</v>
      </c>
    </row>
    <row r="27" spans="1:20" x14ac:dyDescent="0.25">
      <c r="D27" s="1"/>
      <c r="L27" s="1"/>
      <c r="M27" s="22"/>
      <c r="Q27" s="22">
        <f t="shared" si="0"/>
        <v>0</v>
      </c>
      <c r="R27" s="22">
        <f t="shared" si="1"/>
        <v>0</v>
      </c>
    </row>
    <row r="28" spans="1:20" ht="15.75" x14ac:dyDescent="0.25">
      <c r="A28" s="5" t="s">
        <v>13</v>
      </c>
      <c r="D28" s="1">
        <v>2.83</v>
      </c>
      <c r="F28" s="1">
        <v>2.89</v>
      </c>
      <c r="G28" s="1">
        <v>2.91</v>
      </c>
      <c r="H28" s="1">
        <v>2.94</v>
      </c>
      <c r="J28" s="1">
        <v>3</v>
      </c>
      <c r="L28" s="1">
        <v>3.06</v>
      </c>
      <c r="M28" s="22">
        <v>3.12</v>
      </c>
      <c r="N28" s="22">
        <v>3.18</v>
      </c>
      <c r="O28" s="33">
        <v>3.46</v>
      </c>
      <c r="P28" s="22">
        <f t="shared" si="3"/>
        <v>3.7368000000000001</v>
      </c>
      <c r="Q28" s="22">
        <f t="shared" si="0"/>
        <v>4.0114548000000001</v>
      </c>
      <c r="R28" s="22">
        <f t="shared" si="1"/>
        <v>4.1719129920000002</v>
      </c>
    </row>
    <row r="29" spans="1:20" x14ac:dyDescent="0.25">
      <c r="D29" s="1"/>
      <c r="F29" s="1"/>
      <c r="G29" s="1"/>
      <c r="H29" s="1"/>
      <c r="M29" s="22"/>
      <c r="O29" s="33"/>
      <c r="P29" s="22"/>
      <c r="Q29" s="22">
        <f t="shared" si="0"/>
        <v>0</v>
      </c>
      <c r="R29" s="22">
        <f t="shared" si="1"/>
        <v>0</v>
      </c>
    </row>
    <row r="30" spans="1:20" ht="15.75" x14ac:dyDescent="0.25">
      <c r="A30" s="5" t="s">
        <v>14</v>
      </c>
      <c r="D30" s="1">
        <v>6.75</v>
      </c>
      <c r="F30" s="1">
        <v>6.9</v>
      </c>
      <c r="G30" s="1">
        <v>6.95</v>
      </c>
      <c r="H30" s="1">
        <v>7.02</v>
      </c>
      <c r="J30" s="1">
        <v>7.16</v>
      </c>
      <c r="L30" s="1">
        <v>7.3</v>
      </c>
      <c r="M30" s="22">
        <v>7.45</v>
      </c>
      <c r="N30" s="22">
        <v>7.6</v>
      </c>
      <c r="O30" s="33">
        <v>8.26</v>
      </c>
      <c r="P30" s="22">
        <f t="shared" si="3"/>
        <v>8.9207999999999998</v>
      </c>
      <c r="Q30" s="22">
        <f t="shared" si="0"/>
        <v>9.5764788000000003</v>
      </c>
      <c r="R30" s="22">
        <f t="shared" si="1"/>
        <v>9.9595379519999998</v>
      </c>
    </row>
    <row r="31" spans="1:20" x14ac:dyDescent="0.25">
      <c r="D31" s="1"/>
      <c r="F31" s="1"/>
      <c r="G31" s="1"/>
      <c r="H31" s="1"/>
      <c r="M31" s="22"/>
      <c r="O31" s="33"/>
      <c r="P31" s="22"/>
      <c r="Q31" s="22">
        <f t="shared" si="0"/>
        <v>0</v>
      </c>
      <c r="R31" s="22">
        <f t="shared" si="1"/>
        <v>0</v>
      </c>
    </row>
    <row r="32" spans="1:20" ht="15.75" x14ac:dyDescent="0.25">
      <c r="A32" s="5" t="s">
        <v>15</v>
      </c>
      <c r="D32" s="1">
        <v>6.75</v>
      </c>
      <c r="F32" s="1">
        <v>6.9</v>
      </c>
      <c r="G32" s="1">
        <v>6.95</v>
      </c>
      <c r="H32" s="1">
        <v>7.02</v>
      </c>
      <c r="J32" s="1">
        <v>7.16</v>
      </c>
      <c r="L32" s="1">
        <v>7.3</v>
      </c>
      <c r="M32" s="22">
        <v>7.45</v>
      </c>
      <c r="N32" s="22">
        <v>7.6</v>
      </c>
      <c r="O32" s="33">
        <v>8.26</v>
      </c>
      <c r="P32" s="22">
        <f t="shared" si="3"/>
        <v>8.9207999999999998</v>
      </c>
      <c r="Q32" s="22">
        <f t="shared" si="0"/>
        <v>9.5764788000000003</v>
      </c>
      <c r="R32" s="22">
        <f t="shared" si="1"/>
        <v>9.9595379519999998</v>
      </c>
    </row>
    <row r="33" spans="1:18" x14ac:dyDescent="0.25">
      <c r="A33" t="s">
        <v>16</v>
      </c>
      <c r="D33" s="1"/>
      <c r="F33" s="1"/>
      <c r="G33" s="1"/>
      <c r="H33" s="1"/>
      <c r="M33" s="22"/>
      <c r="O33" s="33"/>
      <c r="P33" s="22"/>
      <c r="Q33" s="22">
        <f t="shared" si="0"/>
        <v>0</v>
      </c>
      <c r="R33" s="22">
        <f t="shared" si="1"/>
        <v>0</v>
      </c>
    </row>
    <row r="34" spans="1:18" x14ac:dyDescent="0.25">
      <c r="A34" t="s">
        <v>5</v>
      </c>
      <c r="D34" s="1">
        <v>10</v>
      </c>
      <c r="F34" s="1">
        <v>10</v>
      </c>
      <c r="G34" s="1">
        <v>10</v>
      </c>
      <c r="H34" s="1">
        <v>10</v>
      </c>
      <c r="J34" s="1">
        <v>10.199999999999999</v>
      </c>
      <c r="L34" s="1">
        <v>10.4</v>
      </c>
      <c r="M34" s="22">
        <v>10.61</v>
      </c>
      <c r="N34" s="22">
        <v>10.82</v>
      </c>
      <c r="O34" s="33">
        <v>11.76</v>
      </c>
      <c r="P34" s="22">
        <f t="shared" si="3"/>
        <v>12.700799999999999</v>
      </c>
      <c r="Q34" s="22">
        <f t="shared" si="0"/>
        <v>13.634308799999999</v>
      </c>
      <c r="R34" s="22">
        <f t="shared" si="1"/>
        <v>14.179681151999999</v>
      </c>
    </row>
    <row r="35" spans="1:18" x14ac:dyDescent="0.25">
      <c r="A35" t="s">
        <v>6</v>
      </c>
      <c r="D35" s="1">
        <v>16.3</v>
      </c>
      <c r="F35" s="1">
        <v>16.3</v>
      </c>
      <c r="G35" s="1">
        <v>16.3</v>
      </c>
      <c r="H35" s="1">
        <v>16.3</v>
      </c>
      <c r="J35" s="1">
        <v>16.63</v>
      </c>
      <c r="L35" s="1">
        <v>16.96</v>
      </c>
      <c r="M35" s="22">
        <v>17.3</v>
      </c>
      <c r="N35" s="22">
        <v>17.649999999999999</v>
      </c>
      <c r="O35" s="33">
        <v>19.18</v>
      </c>
      <c r="P35" s="22">
        <f t="shared" si="3"/>
        <v>20.714400000000001</v>
      </c>
      <c r="Q35" s="22">
        <f t="shared" si="0"/>
        <v>22.236908400000001</v>
      </c>
      <c r="R35" s="22">
        <f t="shared" si="1"/>
        <v>23.126384736000002</v>
      </c>
    </row>
    <row r="36" spans="1:18" ht="15.75" thickBot="1" x14ac:dyDescent="0.3">
      <c r="M36" s="22"/>
    </row>
    <row r="37" spans="1:18" x14ac:dyDescent="0.25">
      <c r="A37" s="20" t="s">
        <v>40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5"/>
      <c r="M37" s="22"/>
    </row>
    <row r="38" spans="1:18" ht="9" customHeight="1" x14ac:dyDescent="0.25">
      <c r="A38" s="21"/>
      <c r="L38" s="17"/>
    </row>
    <row r="39" spans="1:18" x14ac:dyDescent="0.25">
      <c r="A39" s="16" t="s">
        <v>64</v>
      </c>
      <c r="L39" s="17"/>
    </row>
    <row r="40" spans="1:18" ht="15.75" thickBot="1" x14ac:dyDescent="0.3">
      <c r="A40" s="18" t="s">
        <v>41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19"/>
    </row>
    <row r="42" spans="1:18" x14ac:dyDescent="0.25">
      <c r="A42" t="s">
        <v>65</v>
      </c>
    </row>
    <row r="43" spans="1:18" x14ac:dyDescent="0.25">
      <c r="A43" t="s">
        <v>47</v>
      </c>
    </row>
    <row r="44" spans="1:18" x14ac:dyDescent="0.25">
      <c r="A44" t="s">
        <v>48</v>
      </c>
    </row>
    <row r="46" spans="1:18" x14ac:dyDescent="0.25">
      <c r="A46" t="s">
        <v>49</v>
      </c>
    </row>
    <row r="47" spans="1:18" x14ac:dyDescent="0.25">
      <c r="A47" t="s">
        <v>57</v>
      </c>
    </row>
    <row r="48" spans="1:18" x14ac:dyDescent="0.25">
      <c r="A48" t="s">
        <v>50</v>
      </c>
    </row>
    <row r="50" spans="1:1" x14ac:dyDescent="0.25">
      <c r="A50" t="s">
        <v>51</v>
      </c>
    </row>
    <row r="51" spans="1:1" x14ac:dyDescent="0.25">
      <c r="A51" t="s">
        <v>52</v>
      </c>
    </row>
    <row r="52" spans="1:1" x14ac:dyDescent="0.25">
      <c r="A52" t="s">
        <v>53</v>
      </c>
    </row>
    <row r="53" spans="1:1" x14ac:dyDescent="0.25">
      <c r="A53" t="s">
        <v>54</v>
      </c>
    </row>
    <row r="54" spans="1:1" x14ac:dyDescent="0.25">
      <c r="A54" t="s">
        <v>55</v>
      </c>
    </row>
    <row r="56" spans="1:1" x14ac:dyDescent="0.25">
      <c r="A56" t="s">
        <v>56</v>
      </c>
    </row>
  </sheetData>
  <mergeCells count="3">
    <mergeCell ref="A1:L1"/>
    <mergeCell ref="A2:L2"/>
    <mergeCell ref="A3:L3"/>
  </mergeCells>
  <printOptions horizontalCentered="1"/>
  <pageMargins left="0.7" right="0.7" top="0.75" bottom="0.75" header="0.3" footer="0.3"/>
  <pageSetup scale="92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00E14-F582-4E94-89E6-DACAB6BA4FB1}">
  <dimension ref="A1:G34"/>
  <sheetViews>
    <sheetView tabSelected="1" workbookViewId="0">
      <selection activeCell="D1" sqref="D1:D1048576"/>
    </sheetView>
  </sheetViews>
  <sheetFormatPr defaultRowHeight="15" x14ac:dyDescent="0.25"/>
  <cols>
    <col min="2" max="2" width="24.5703125" customWidth="1"/>
    <col min="3" max="3" width="9.7109375" bestFit="1" customWidth="1"/>
    <col min="4" max="4" width="9.7109375" style="36" bestFit="1" customWidth="1"/>
    <col min="5" max="7" width="9.7109375" bestFit="1" customWidth="1"/>
  </cols>
  <sheetData>
    <row r="1" spans="1:7" s="6" customFormat="1" ht="18.75" x14ac:dyDescent="0.3">
      <c r="A1" s="34" t="s">
        <v>0</v>
      </c>
      <c r="B1" s="34"/>
      <c r="D1" s="35"/>
    </row>
    <row r="2" spans="1:7" s="6" customFormat="1" ht="18.75" x14ac:dyDescent="0.3">
      <c r="A2" s="34" t="s">
        <v>1</v>
      </c>
      <c r="B2" s="34"/>
      <c r="D2" s="35"/>
    </row>
    <row r="3" spans="1:7" s="6" customFormat="1" ht="18.75" x14ac:dyDescent="0.3">
      <c r="A3" s="34" t="s">
        <v>2</v>
      </c>
      <c r="B3" s="34"/>
      <c r="D3" s="35"/>
    </row>
    <row r="4" spans="1:7" x14ac:dyDescent="0.25">
      <c r="A4" s="2"/>
      <c r="B4" s="2"/>
    </row>
    <row r="5" spans="1:7" x14ac:dyDescent="0.25">
      <c r="A5" s="2"/>
      <c r="B5" s="2"/>
      <c r="C5" s="3" t="s">
        <v>42</v>
      </c>
      <c r="D5" s="37" t="s">
        <v>42</v>
      </c>
      <c r="E5" s="3" t="s">
        <v>42</v>
      </c>
      <c r="F5" s="3" t="s">
        <v>42</v>
      </c>
      <c r="G5" s="3" t="s">
        <v>42</v>
      </c>
    </row>
    <row r="6" spans="1:7" x14ac:dyDescent="0.25">
      <c r="A6" s="2"/>
      <c r="B6" s="2"/>
      <c r="C6" s="23">
        <v>45200</v>
      </c>
      <c r="D6" s="38">
        <v>45566</v>
      </c>
      <c r="E6" s="23">
        <v>45931</v>
      </c>
      <c r="F6" s="23">
        <v>46296</v>
      </c>
      <c r="G6" s="23">
        <v>46661</v>
      </c>
    </row>
    <row r="7" spans="1:7" x14ac:dyDescent="0.25">
      <c r="C7" s="13">
        <v>2023</v>
      </c>
      <c r="D7" s="39">
        <v>2024</v>
      </c>
      <c r="E7" s="13">
        <v>2025</v>
      </c>
      <c r="F7" s="13">
        <v>2026</v>
      </c>
      <c r="G7" s="13">
        <v>2027</v>
      </c>
    </row>
    <row r="8" spans="1:7" ht="15.75" x14ac:dyDescent="0.25">
      <c r="A8" s="5" t="s">
        <v>3</v>
      </c>
      <c r="D8" s="40">
        <v>8.6499999999999994E-2</v>
      </c>
      <c r="E8" s="25">
        <v>0.08</v>
      </c>
      <c r="F8" s="26">
        <v>7.3499999999999996E-2</v>
      </c>
      <c r="G8" s="25">
        <v>0.04</v>
      </c>
    </row>
    <row r="9" spans="1:7" x14ac:dyDescent="0.25">
      <c r="A9" t="s">
        <v>58</v>
      </c>
    </row>
    <row r="10" spans="1:7" x14ac:dyDescent="0.25">
      <c r="A10" t="s">
        <v>59</v>
      </c>
      <c r="C10" s="22">
        <v>19.48</v>
      </c>
      <c r="D10" s="36">
        <v>21.17</v>
      </c>
      <c r="E10">
        <v>22.86</v>
      </c>
      <c r="F10">
        <v>24.54</v>
      </c>
      <c r="G10">
        <v>25.52</v>
      </c>
    </row>
    <row r="11" spans="1:7" x14ac:dyDescent="0.25">
      <c r="A11" t="s">
        <v>61</v>
      </c>
      <c r="C11" s="22"/>
    </row>
    <row r="12" spans="1:7" x14ac:dyDescent="0.25">
      <c r="A12" t="s">
        <v>60</v>
      </c>
      <c r="C12" s="1">
        <v>7.6</v>
      </c>
      <c r="D12" s="36">
        <v>8.26</v>
      </c>
      <c r="E12">
        <v>8.92</v>
      </c>
      <c r="F12">
        <v>9.58</v>
      </c>
      <c r="G12">
        <v>9.9600000000000009</v>
      </c>
    </row>
    <row r="13" spans="1:7" x14ac:dyDescent="0.25">
      <c r="C13" s="22"/>
    </row>
    <row r="14" spans="1:7" ht="15.75" thickBot="1" x14ac:dyDescent="0.3"/>
    <row r="15" spans="1:7" x14ac:dyDescent="0.25">
      <c r="A15" s="20" t="s">
        <v>40</v>
      </c>
      <c r="B15" s="14"/>
    </row>
    <row r="16" spans="1:7" ht="9" customHeight="1" x14ac:dyDescent="0.25">
      <c r="A16" s="21"/>
    </row>
    <row r="17" spans="1:2" x14ac:dyDescent="0.25">
      <c r="A17" s="16" t="s">
        <v>64</v>
      </c>
    </row>
    <row r="18" spans="1:2" ht="15.75" thickBot="1" x14ac:dyDescent="0.3">
      <c r="A18" s="18" t="s">
        <v>41</v>
      </c>
      <c r="B18" s="7"/>
    </row>
    <row r="20" spans="1:2" x14ac:dyDescent="0.25">
      <c r="A20" t="s">
        <v>46</v>
      </c>
    </row>
    <row r="21" spans="1:2" x14ac:dyDescent="0.25">
      <c r="A21" t="s">
        <v>47</v>
      </c>
    </row>
    <row r="22" spans="1:2" x14ac:dyDescent="0.25">
      <c r="A22" t="s">
        <v>48</v>
      </c>
    </row>
    <row r="24" spans="1:2" x14ac:dyDescent="0.25">
      <c r="A24" t="s">
        <v>49</v>
      </c>
    </row>
    <row r="25" spans="1:2" x14ac:dyDescent="0.25">
      <c r="A25" t="s">
        <v>57</v>
      </c>
    </row>
    <row r="26" spans="1:2" x14ac:dyDescent="0.25">
      <c r="A26" t="s">
        <v>50</v>
      </c>
    </row>
    <row r="28" spans="1:2" x14ac:dyDescent="0.25">
      <c r="A28" t="s">
        <v>51</v>
      </c>
    </row>
    <row r="29" spans="1:2" x14ac:dyDescent="0.25">
      <c r="A29" t="s">
        <v>52</v>
      </c>
    </row>
    <row r="30" spans="1:2" x14ac:dyDescent="0.25">
      <c r="A30" t="s">
        <v>53</v>
      </c>
    </row>
    <row r="31" spans="1:2" x14ac:dyDescent="0.25">
      <c r="A31" t="s">
        <v>54</v>
      </c>
    </row>
    <row r="32" spans="1:2" x14ac:dyDescent="0.25">
      <c r="A32" t="s">
        <v>55</v>
      </c>
    </row>
    <row r="34" spans="1:1" x14ac:dyDescent="0.25">
      <c r="A34" t="s">
        <v>56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D795-79EA-4864-A3E1-12A1D7B7ADB9}">
  <dimension ref="A1:I26"/>
  <sheetViews>
    <sheetView workbookViewId="0">
      <selection sqref="A1:XFD1048576"/>
    </sheetView>
  </sheetViews>
  <sheetFormatPr defaultRowHeight="15" x14ac:dyDescent="0.25"/>
  <cols>
    <col min="1" max="1" width="15.5703125" customWidth="1"/>
    <col min="2" max="2" width="12.42578125" customWidth="1"/>
    <col min="3" max="3" width="10.7109375" bestFit="1" customWidth="1"/>
    <col min="4" max="4" width="14.5703125" customWidth="1"/>
    <col min="5" max="5" width="11.85546875" customWidth="1"/>
    <col min="6" max="6" width="11.5703125" bestFit="1" customWidth="1"/>
    <col min="7" max="7" width="11.5703125" hidden="1" customWidth="1"/>
    <col min="8" max="8" width="0" hidden="1" customWidth="1"/>
  </cols>
  <sheetData>
    <row r="1" spans="1:9" ht="18.75" x14ac:dyDescent="0.3">
      <c r="A1" s="34" t="s">
        <v>0</v>
      </c>
      <c r="B1" s="34"/>
      <c r="C1" s="34"/>
      <c r="D1" s="34"/>
      <c r="E1" s="34"/>
      <c r="F1" s="34"/>
      <c r="G1" s="34"/>
      <c r="H1" s="34"/>
    </row>
    <row r="2" spans="1:9" ht="18.75" x14ac:dyDescent="0.3">
      <c r="A2" s="34" t="s">
        <v>1</v>
      </c>
      <c r="B2" s="34"/>
      <c r="C2" s="34"/>
      <c r="D2" s="34"/>
      <c r="E2" s="34"/>
      <c r="F2" s="34"/>
      <c r="G2" s="34"/>
      <c r="H2" s="34"/>
    </row>
    <row r="3" spans="1:9" ht="18.75" x14ac:dyDescent="0.3">
      <c r="A3" s="34" t="s">
        <v>19</v>
      </c>
      <c r="B3" s="34"/>
      <c r="C3" s="34"/>
      <c r="D3" s="34"/>
      <c r="E3" s="34"/>
      <c r="F3" s="34"/>
      <c r="G3" s="34"/>
      <c r="H3" s="34"/>
    </row>
    <row r="5" spans="1:9" x14ac:dyDescent="0.25">
      <c r="A5" t="s">
        <v>20</v>
      </c>
    </row>
    <row r="7" spans="1:9" x14ac:dyDescent="0.25">
      <c r="A7" t="s">
        <v>21</v>
      </c>
      <c r="E7" t="s">
        <v>26</v>
      </c>
      <c r="F7" s="24">
        <v>2020</v>
      </c>
      <c r="G7" t="s">
        <v>38</v>
      </c>
      <c r="I7" s="24"/>
    </row>
    <row r="8" spans="1:9" ht="15.75" thickBot="1" x14ac:dyDescent="0.3">
      <c r="A8" s="7" t="s">
        <v>22</v>
      </c>
      <c r="B8" s="7" t="s">
        <v>23</v>
      </c>
      <c r="C8" s="7" t="s">
        <v>24</v>
      </c>
      <c r="D8" s="7" t="s">
        <v>25</v>
      </c>
      <c r="E8" s="8" t="s">
        <v>27</v>
      </c>
      <c r="F8" s="7" t="s">
        <v>28</v>
      </c>
      <c r="G8" t="s">
        <v>39</v>
      </c>
    </row>
    <row r="9" spans="1:9" x14ac:dyDescent="0.25">
      <c r="A9" t="s">
        <v>29</v>
      </c>
      <c r="B9" s="1">
        <v>420</v>
      </c>
      <c r="C9" s="1">
        <v>300</v>
      </c>
      <c r="D9" s="1">
        <v>212</v>
      </c>
      <c r="E9" s="1">
        <f>(SUM(B9:C9))*0.15</f>
        <v>108</v>
      </c>
      <c r="F9" s="1">
        <f t="shared" ref="F9:F16" si="0">SUM(B9:E9)</f>
        <v>1040</v>
      </c>
      <c r="G9" s="10">
        <v>830.88</v>
      </c>
      <c r="H9" s="11">
        <f>F9/G9-1</f>
        <v>0.25168496052378209</v>
      </c>
    </row>
    <row r="10" spans="1:9" x14ac:dyDescent="0.25">
      <c r="A10" t="s">
        <v>30</v>
      </c>
      <c r="B10" s="1">
        <v>420</v>
      </c>
      <c r="C10" s="1">
        <v>300</v>
      </c>
      <c r="D10" s="1">
        <v>319</v>
      </c>
      <c r="E10" s="1">
        <f t="shared" ref="E10:E16" si="1">(SUM(B10:C10))*0.15</f>
        <v>108</v>
      </c>
      <c r="F10" s="1">
        <f t="shared" si="0"/>
        <v>1147</v>
      </c>
      <c r="G10" s="10">
        <v>917.7</v>
      </c>
      <c r="H10" s="11">
        <f t="shared" ref="H10:H22" si="2">F10/G10-1</f>
        <v>0.24986378990955638</v>
      </c>
    </row>
    <row r="11" spans="1:9" x14ac:dyDescent="0.25">
      <c r="A11" t="s">
        <v>31</v>
      </c>
      <c r="B11" s="1">
        <v>420</v>
      </c>
      <c r="C11" s="1">
        <v>300</v>
      </c>
      <c r="D11" s="1">
        <v>445</v>
      </c>
      <c r="E11" s="1">
        <f t="shared" si="1"/>
        <v>108</v>
      </c>
      <c r="F11" s="1">
        <f t="shared" si="0"/>
        <v>1273</v>
      </c>
      <c r="G11" s="10">
        <v>1017.75</v>
      </c>
      <c r="H11" s="11">
        <f t="shared" si="2"/>
        <v>0.25079832964873505</v>
      </c>
    </row>
    <row r="12" spans="1:9" x14ac:dyDescent="0.25">
      <c r="A12" t="s">
        <v>32</v>
      </c>
      <c r="B12" s="1">
        <v>420</v>
      </c>
      <c r="C12" s="1">
        <v>300</v>
      </c>
      <c r="D12" s="1">
        <v>868</v>
      </c>
      <c r="E12" s="1">
        <f t="shared" si="1"/>
        <v>108</v>
      </c>
      <c r="F12" s="1">
        <f t="shared" si="0"/>
        <v>1696</v>
      </c>
      <c r="G12" s="10">
        <v>1357</v>
      </c>
      <c r="H12" s="11">
        <f t="shared" si="2"/>
        <v>0.24981577008106126</v>
      </c>
    </row>
    <row r="13" spans="1:9" x14ac:dyDescent="0.25">
      <c r="A13" t="s">
        <v>33</v>
      </c>
      <c r="B13" s="1">
        <v>525</v>
      </c>
      <c r="C13" s="1">
        <v>300</v>
      </c>
      <c r="D13" s="1">
        <v>4575</v>
      </c>
      <c r="E13" s="1">
        <f t="shared" si="1"/>
        <v>123.75</v>
      </c>
      <c r="F13" s="1">
        <f t="shared" si="0"/>
        <v>5523.75</v>
      </c>
      <c r="G13" s="10">
        <v>4419.2</v>
      </c>
      <c r="H13" s="11">
        <f t="shared" si="2"/>
        <v>0.2499434286748734</v>
      </c>
    </row>
    <row r="14" spans="1:9" x14ac:dyDescent="0.25">
      <c r="A14" t="s">
        <v>34</v>
      </c>
      <c r="B14" s="1">
        <v>1750</v>
      </c>
      <c r="C14" s="1">
        <v>300</v>
      </c>
      <c r="D14" s="1">
        <v>4810.5</v>
      </c>
      <c r="E14" s="1">
        <f t="shared" si="1"/>
        <v>307.5</v>
      </c>
      <c r="F14" s="1">
        <f t="shared" si="0"/>
        <v>7168</v>
      </c>
      <c r="G14" s="10">
        <v>5718.95</v>
      </c>
      <c r="H14" s="11">
        <f t="shared" si="2"/>
        <v>0.25337693108000603</v>
      </c>
    </row>
    <row r="15" spans="1:9" x14ac:dyDescent="0.25">
      <c r="A15" t="s">
        <v>35</v>
      </c>
      <c r="B15" s="1">
        <v>1750</v>
      </c>
      <c r="C15" s="1">
        <v>300</v>
      </c>
      <c r="D15" s="1">
        <v>10701.5</v>
      </c>
      <c r="E15" s="1">
        <f t="shared" si="1"/>
        <v>307.5</v>
      </c>
      <c r="F15" s="1">
        <f t="shared" si="0"/>
        <v>13059</v>
      </c>
      <c r="G15" s="10">
        <v>10447.75</v>
      </c>
      <c r="H15" s="11">
        <f t="shared" si="2"/>
        <v>0.24993419635806746</v>
      </c>
    </row>
    <row r="16" spans="1:9" x14ac:dyDescent="0.25">
      <c r="A16" t="s">
        <v>36</v>
      </c>
      <c r="B16" s="1">
        <v>1750</v>
      </c>
      <c r="C16" s="1">
        <v>300</v>
      </c>
      <c r="D16" s="1">
        <v>19299</v>
      </c>
      <c r="E16" s="1">
        <f t="shared" si="1"/>
        <v>307.5</v>
      </c>
      <c r="F16" s="1">
        <f t="shared" si="0"/>
        <v>21656.5</v>
      </c>
      <c r="G16" s="10">
        <v>17324.75</v>
      </c>
      <c r="H16" s="11">
        <f t="shared" si="2"/>
        <v>0.25003246800098133</v>
      </c>
    </row>
    <row r="17" spans="1:8" x14ac:dyDescent="0.25">
      <c r="B17" s="1"/>
      <c r="C17" s="1"/>
      <c r="D17" s="1"/>
      <c r="E17" s="1"/>
      <c r="F17" s="1"/>
      <c r="G17" s="12"/>
      <c r="H17" s="11"/>
    </row>
    <row r="18" spans="1:8" x14ac:dyDescent="0.25">
      <c r="E18" t="s">
        <v>26</v>
      </c>
      <c r="G18" s="12"/>
      <c r="H18" s="11"/>
    </row>
    <row r="19" spans="1:8" ht="15.75" thickBot="1" x14ac:dyDescent="0.3">
      <c r="A19" s="7" t="s">
        <v>37</v>
      </c>
      <c r="B19" s="7" t="s">
        <v>23</v>
      </c>
      <c r="C19" s="7" t="s">
        <v>24</v>
      </c>
      <c r="D19" s="7"/>
      <c r="E19" s="8" t="s">
        <v>27</v>
      </c>
      <c r="F19" s="7" t="s">
        <v>28</v>
      </c>
      <c r="G19" s="12"/>
      <c r="H19" s="11"/>
    </row>
    <row r="20" spans="1:8" x14ac:dyDescent="0.25">
      <c r="A20" t="s">
        <v>34</v>
      </c>
      <c r="B20" s="9">
        <v>825</v>
      </c>
      <c r="C20" s="1">
        <v>300</v>
      </c>
      <c r="D20" s="1">
        <v>0</v>
      </c>
      <c r="E20" s="1">
        <f>(SUM(B20:C20))*0.15</f>
        <v>168.75</v>
      </c>
      <c r="F20" s="1">
        <f>SUM(B20:E20)</f>
        <v>1293.75</v>
      </c>
      <c r="G20" s="10">
        <v>1035</v>
      </c>
      <c r="H20" s="11">
        <f t="shared" si="2"/>
        <v>0.25</v>
      </c>
    </row>
    <row r="21" spans="1:8" x14ac:dyDescent="0.25">
      <c r="A21" t="s">
        <v>35</v>
      </c>
      <c r="B21" s="9">
        <v>825</v>
      </c>
      <c r="C21" s="1">
        <v>300</v>
      </c>
      <c r="D21" s="1">
        <v>0</v>
      </c>
      <c r="E21" s="1">
        <f t="shared" ref="E21:E22" si="3">(SUM(B21:C21))*0.15</f>
        <v>168.75</v>
      </c>
      <c r="F21" s="1">
        <f t="shared" ref="F21:F22" si="4">SUM(B21:E21)</f>
        <v>1293.75</v>
      </c>
      <c r="G21" s="10">
        <v>1035</v>
      </c>
      <c r="H21" s="11">
        <f t="shared" si="2"/>
        <v>0.25</v>
      </c>
    </row>
    <row r="22" spans="1:8" x14ac:dyDescent="0.25">
      <c r="A22" t="s">
        <v>36</v>
      </c>
      <c r="B22" s="9">
        <v>1000</v>
      </c>
      <c r="C22" s="1">
        <v>380</v>
      </c>
      <c r="D22" s="1">
        <v>0</v>
      </c>
      <c r="E22" s="1">
        <f t="shared" si="3"/>
        <v>207</v>
      </c>
      <c r="F22" s="1">
        <f t="shared" si="4"/>
        <v>1587</v>
      </c>
      <c r="G22" s="10">
        <v>1265</v>
      </c>
      <c r="H22" s="11">
        <f t="shared" si="2"/>
        <v>0.25454545454545463</v>
      </c>
    </row>
    <row r="24" spans="1:8" x14ac:dyDescent="0.25">
      <c r="A24" t="s">
        <v>43</v>
      </c>
    </row>
    <row r="25" spans="1:8" x14ac:dyDescent="0.25">
      <c r="A25" t="s">
        <v>44</v>
      </c>
      <c r="F25" s="1">
        <v>1160</v>
      </c>
    </row>
    <row r="26" spans="1:8" x14ac:dyDescent="0.25">
      <c r="A26" t="s">
        <v>45</v>
      </c>
      <c r="F26" s="1">
        <v>3190</v>
      </c>
    </row>
  </sheetData>
  <mergeCells count="3">
    <mergeCell ref="A1:H1"/>
    <mergeCell ref="A2:H2"/>
    <mergeCell ref="A3:H3"/>
  </mergeCells>
  <printOptions horizontalCentered="1"/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943D-19B4-43CC-B404-6C574DDE3082}">
  <dimension ref="A1:I28"/>
  <sheetViews>
    <sheetView workbookViewId="0">
      <selection activeCell="F8" sqref="F8"/>
    </sheetView>
  </sheetViews>
  <sheetFormatPr defaultRowHeight="15" x14ac:dyDescent="0.25"/>
  <cols>
    <col min="1" max="1" width="15.5703125" customWidth="1"/>
    <col min="2" max="2" width="12.42578125" customWidth="1"/>
    <col min="3" max="3" width="10.7109375" bestFit="1" customWidth="1"/>
    <col min="4" max="4" width="14.5703125" customWidth="1"/>
    <col min="5" max="5" width="11.85546875" customWidth="1"/>
    <col min="6" max="6" width="11.5703125" bestFit="1" customWidth="1"/>
    <col min="7" max="7" width="11.5703125" hidden="1" customWidth="1"/>
    <col min="8" max="8" width="0" hidden="1" customWidth="1"/>
  </cols>
  <sheetData>
    <row r="1" spans="1:9" ht="18.75" x14ac:dyDescent="0.3">
      <c r="A1" s="34" t="s">
        <v>0</v>
      </c>
      <c r="B1" s="34"/>
      <c r="C1" s="34"/>
      <c r="D1" s="34"/>
      <c r="E1" s="34"/>
      <c r="F1" s="34"/>
      <c r="G1" s="34"/>
      <c r="H1" s="34"/>
    </row>
    <row r="2" spans="1:9" ht="18.75" x14ac:dyDescent="0.3">
      <c r="A2" s="34" t="s">
        <v>1</v>
      </c>
      <c r="B2" s="34"/>
      <c r="C2" s="34"/>
      <c r="D2" s="34"/>
      <c r="E2" s="34"/>
      <c r="F2" s="34"/>
      <c r="G2" s="34"/>
      <c r="H2" s="34"/>
    </row>
    <row r="3" spans="1:9" ht="18.75" x14ac:dyDescent="0.3">
      <c r="A3" s="34" t="s">
        <v>19</v>
      </c>
      <c r="B3" s="34"/>
      <c r="C3" s="34"/>
      <c r="D3" s="34"/>
      <c r="E3" s="34"/>
      <c r="F3" s="34"/>
      <c r="G3" s="34"/>
      <c r="H3" s="34"/>
    </row>
    <row r="5" spans="1:9" x14ac:dyDescent="0.25">
      <c r="A5" t="s">
        <v>20</v>
      </c>
    </row>
    <row r="7" spans="1:9" x14ac:dyDescent="0.25">
      <c r="A7" t="s">
        <v>21</v>
      </c>
      <c r="E7" t="s">
        <v>26</v>
      </c>
      <c r="F7" s="24">
        <v>2023</v>
      </c>
      <c r="G7" t="s">
        <v>38</v>
      </c>
      <c r="I7" s="24"/>
    </row>
    <row r="8" spans="1:9" ht="15.75" thickBot="1" x14ac:dyDescent="0.3">
      <c r="A8" s="7" t="s">
        <v>22</v>
      </c>
      <c r="B8" s="7" t="s">
        <v>23</v>
      </c>
      <c r="C8" s="7" t="s">
        <v>24</v>
      </c>
      <c r="D8" s="7" t="s">
        <v>25</v>
      </c>
      <c r="E8" s="8"/>
      <c r="F8" s="7" t="s">
        <v>28</v>
      </c>
      <c r="G8" t="s">
        <v>39</v>
      </c>
    </row>
    <row r="9" spans="1:9" x14ac:dyDescent="0.25">
      <c r="A9" t="s">
        <v>29</v>
      </c>
      <c r="B9" s="1">
        <v>310</v>
      </c>
      <c r="C9" s="1">
        <v>600</v>
      </c>
      <c r="D9" s="1">
        <v>210</v>
      </c>
      <c r="E9" s="1">
        <v>430</v>
      </c>
      <c r="F9" s="1">
        <f t="shared" ref="F9:F12" si="0">SUM(B9:E9)</f>
        <v>1550</v>
      </c>
      <c r="G9" s="10">
        <v>830.88</v>
      </c>
      <c r="H9" s="11">
        <f>F9/G9-1</f>
        <v>0.86549200847294427</v>
      </c>
    </row>
    <row r="10" spans="1:9" x14ac:dyDescent="0.25">
      <c r="A10" t="s">
        <v>30</v>
      </c>
      <c r="B10" s="1">
        <v>310</v>
      </c>
      <c r="C10" s="1">
        <v>600</v>
      </c>
      <c r="D10" s="1">
        <v>290</v>
      </c>
      <c r="E10" s="1">
        <v>550</v>
      </c>
      <c r="F10" s="1">
        <f t="shared" si="0"/>
        <v>1750</v>
      </c>
      <c r="G10" s="10">
        <v>917.7</v>
      </c>
      <c r="H10" s="11">
        <f t="shared" ref="H10:H22" si="1">F10/G10-1</f>
        <v>0.90694126620900062</v>
      </c>
    </row>
    <row r="11" spans="1:9" x14ac:dyDescent="0.25">
      <c r="A11" t="s">
        <v>32</v>
      </c>
      <c r="B11" s="1">
        <v>310</v>
      </c>
      <c r="C11" s="1">
        <v>600</v>
      </c>
      <c r="D11" s="1">
        <v>1825</v>
      </c>
      <c r="E11" s="1">
        <v>2115</v>
      </c>
      <c r="F11" s="1">
        <f t="shared" si="0"/>
        <v>4850</v>
      </c>
      <c r="G11" s="10">
        <v>1357</v>
      </c>
      <c r="H11" s="11">
        <f t="shared" si="1"/>
        <v>2.574060427413412</v>
      </c>
    </row>
    <row r="12" spans="1:9" x14ac:dyDescent="0.25">
      <c r="A12" t="s">
        <v>33</v>
      </c>
      <c r="B12" s="1">
        <v>525</v>
      </c>
      <c r="C12" s="1">
        <v>600</v>
      </c>
      <c r="D12" s="1">
        <v>4575</v>
      </c>
      <c r="E12" s="1">
        <v>900</v>
      </c>
      <c r="F12" s="1">
        <f t="shared" si="0"/>
        <v>6600</v>
      </c>
      <c r="G12" s="10">
        <v>4419.2</v>
      </c>
      <c r="H12" s="11">
        <f t="shared" si="1"/>
        <v>0.49348298334540197</v>
      </c>
    </row>
    <row r="13" spans="1:9" x14ac:dyDescent="0.25">
      <c r="B13" s="1"/>
      <c r="C13" s="1"/>
      <c r="D13" s="1"/>
      <c r="E13" s="1"/>
      <c r="F13" s="1"/>
      <c r="G13" s="10">
        <v>5718.95</v>
      </c>
      <c r="H13" s="11">
        <f t="shared" si="1"/>
        <v>-1</v>
      </c>
    </row>
    <row r="14" spans="1:9" x14ac:dyDescent="0.25">
      <c r="A14" t="s">
        <v>62</v>
      </c>
      <c r="B14" s="1"/>
      <c r="C14" s="1"/>
      <c r="D14" s="1"/>
      <c r="E14" s="1"/>
      <c r="F14" s="1"/>
      <c r="G14" s="10">
        <v>10447.75</v>
      </c>
      <c r="H14" s="11">
        <f t="shared" si="1"/>
        <v>-1</v>
      </c>
    </row>
    <row r="15" spans="1:9" x14ac:dyDescent="0.25">
      <c r="B15" s="1"/>
      <c r="C15" s="1"/>
      <c r="D15" s="1"/>
      <c r="E15" s="1"/>
      <c r="F15" s="1"/>
      <c r="G15" s="10">
        <v>17324.75</v>
      </c>
      <c r="H15" s="11">
        <f t="shared" si="1"/>
        <v>-1</v>
      </c>
    </row>
    <row r="16" spans="1:9" x14ac:dyDescent="0.25">
      <c r="B16" s="1"/>
      <c r="C16" s="1"/>
      <c r="D16" s="1"/>
      <c r="E16" s="1"/>
      <c r="F16" s="1"/>
      <c r="G16" s="12"/>
      <c r="H16" s="11"/>
    </row>
    <row r="17" spans="1:8" x14ac:dyDescent="0.25">
      <c r="G17" s="12"/>
      <c r="H17" s="11"/>
    </row>
    <row r="18" spans="1:8" ht="15.75" thickBot="1" x14ac:dyDescent="0.3">
      <c r="A18" s="7"/>
      <c r="B18" s="7"/>
      <c r="C18" s="7"/>
      <c r="D18" s="7"/>
      <c r="E18" s="8"/>
      <c r="F18" s="7"/>
      <c r="G18" s="12"/>
      <c r="H18" s="11"/>
    </row>
    <row r="19" spans="1:8" x14ac:dyDescent="0.25">
      <c r="A19" t="s">
        <v>45</v>
      </c>
      <c r="B19" s="9"/>
      <c r="C19" s="1"/>
      <c r="D19" s="1"/>
      <c r="E19" s="1"/>
      <c r="F19" s="1"/>
      <c r="G19" s="10">
        <v>1035</v>
      </c>
      <c r="H19" s="11">
        <f t="shared" si="1"/>
        <v>-1</v>
      </c>
    </row>
    <row r="20" spans="1:8" x14ac:dyDescent="0.25">
      <c r="A20" t="s">
        <v>62</v>
      </c>
      <c r="B20" s="9"/>
      <c r="C20" s="1"/>
      <c r="D20" s="1"/>
      <c r="E20" s="1"/>
      <c r="F20" s="1"/>
      <c r="G20" s="10">
        <v>1035</v>
      </c>
      <c r="H20" s="11">
        <f t="shared" si="1"/>
        <v>-1</v>
      </c>
    </row>
    <row r="21" spans="1:8" x14ac:dyDescent="0.25">
      <c r="B21" s="9"/>
      <c r="C21" s="1"/>
      <c r="D21" s="1"/>
      <c r="E21" s="1"/>
      <c r="F21" s="1"/>
      <c r="G21" s="10"/>
      <c r="H21" s="11"/>
    </row>
    <row r="22" spans="1:8" x14ac:dyDescent="0.25">
      <c r="A22" t="s">
        <v>17</v>
      </c>
      <c r="B22" s="9"/>
      <c r="C22" s="1"/>
      <c r="D22" s="1"/>
      <c r="E22" s="1"/>
      <c r="F22" s="1"/>
      <c r="G22" s="10">
        <v>1265</v>
      </c>
      <c r="H22" s="11">
        <f t="shared" si="1"/>
        <v>-1</v>
      </c>
    </row>
    <row r="23" spans="1:8" x14ac:dyDescent="0.25">
      <c r="A23" t="s">
        <v>63</v>
      </c>
      <c r="B23" s="9"/>
      <c r="C23" s="1"/>
      <c r="D23" s="1"/>
      <c r="E23" s="1"/>
      <c r="F23" s="1"/>
      <c r="G23" s="10"/>
      <c r="H23" s="11"/>
    </row>
    <row r="24" spans="1:8" x14ac:dyDescent="0.25">
      <c r="B24" s="9"/>
      <c r="C24" s="1"/>
      <c r="D24" s="1"/>
      <c r="E24" s="1"/>
      <c r="F24" s="1"/>
      <c r="G24" s="10"/>
      <c r="H24" s="11"/>
    </row>
    <row r="26" spans="1:8" x14ac:dyDescent="0.25">
      <c r="A26" t="s">
        <v>43</v>
      </c>
    </row>
    <row r="27" spans="1:8" x14ac:dyDescent="0.25">
      <c r="A27" t="s">
        <v>44</v>
      </c>
      <c r="F27" s="1">
        <v>1160</v>
      </c>
    </row>
    <row r="28" spans="1:8" x14ac:dyDescent="0.25">
      <c r="A28" t="s">
        <v>45</v>
      </c>
      <c r="F28" s="1">
        <v>3190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B6E3BB24F0534CABF71F2CB9C54E6F" ma:contentTypeVersion="10" ma:contentTypeDescription="Create a new document." ma:contentTypeScope="" ma:versionID="01ea06abefae4b16a96ba3e0ed920331">
  <xsd:schema xmlns:xsd="http://www.w3.org/2001/XMLSchema" xmlns:xs="http://www.w3.org/2001/XMLSchema" xmlns:p="http://schemas.microsoft.com/office/2006/metadata/properties" xmlns:ns2="4c10c87d-a8ea-40c7-8bd3-5cfd55148359" xmlns:ns3="81c100b8-e157-47de-b883-f1cf843a03c3" targetNamespace="http://schemas.microsoft.com/office/2006/metadata/properties" ma:root="true" ma:fieldsID="b72dee9249dac39283885e5c5994a41b" ns2:_="" ns3:_="">
    <xsd:import namespace="4c10c87d-a8ea-40c7-8bd3-5cfd55148359"/>
    <xsd:import namespace="81c100b8-e157-47de-b883-f1cf843a03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0c87d-a8ea-40c7-8bd3-5cfd5514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61f6559-3fdf-4072-99e8-1c8ffe40d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100b8-e157-47de-b883-f1cf843a03c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15c86cc-404c-45fd-936c-db4f3a9d40d3}" ma:internalName="TaxCatchAll" ma:showField="CatchAllData" ma:web="81c100b8-e157-47de-b883-f1cf843a03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0c87d-a8ea-40c7-8bd3-5cfd55148359">
      <Terms xmlns="http://schemas.microsoft.com/office/infopath/2007/PartnerControls"/>
    </lcf76f155ced4ddcb4097134ff3c332f>
    <TaxCatchAll xmlns="81c100b8-e157-47de-b883-f1cf843a03c3" xsi:nil="true"/>
  </documentManagement>
</p:properties>
</file>

<file path=customXml/itemProps1.xml><?xml version="1.0" encoding="utf-8"?>
<ds:datastoreItem xmlns:ds="http://schemas.openxmlformats.org/officeDocument/2006/customXml" ds:itemID="{591A2A67-3552-473B-9727-CEC20E51CBFA}"/>
</file>

<file path=customXml/itemProps2.xml><?xml version="1.0" encoding="utf-8"?>
<ds:datastoreItem xmlns:ds="http://schemas.openxmlformats.org/officeDocument/2006/customXml" ds:itemID="{2C76F4DA-5F9A-4280-B845-5D0012F512F6}"/>
</file>

<file path=customXml/itemProps3.xml><?xml version="1.0" encoding="utf-8"?>
<ds:datastoreItem xmlns:ds="http://schemas.openxmlformats.org/officeDocument/2006/customXml" ds:itemID="{ABD24BE7-40D1-4291-96AC-CBD46A5318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WT-SW RATES</vt:lpstr>
      <vt:lpstr>RUS</vt:lpstr>
      <vt:lpstr>WT-SW TAP-2020</vt:lpstr>
      <vt:lpstr>wt sw tap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</dc:creator>
  <cp:lastModifiedBy>Tammy York</cp:lastModifiedBy>
  <cp:lastPrinted>2022-09-26T15:04:50Z</cp:lastPrinted>
  <dcterms:created xsi:type="dcterms:W3CDTF">2019-05-15T15:44:33Z</dcterms:created>
  <dcterms:modified xsi:type="dcterms:W3CDTF">2025-08-06T14:01:52Z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0x0101002BB6E3BB24F0534CABF71F2CB9C54E6F</vt:lpwstr>
  </property>
</Properties>
</file>