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roswell020-my.sharepoint.com/personal/cboyd_ci_roswell_ga_us/Documents/Desktop/"/>
    </mc:Choice>
  </mc:AlternateContent>
  <xr:revisionPtr revIDLastSave="0" documentId="8_{100E3669-7FCD-4DFB-B857-DF621FAEB3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ter Rates" sheetId="1" r:id="rId1"/>
    <sheet name="Multi-Family Rates" sheetId="2" r:id="rId2"/>
    <sheet name="Sheet1" sheetId="3" r:id="rId3"/>
  </sheets>
  <definedNames>
    <definedName name="_xlnm.Print_Area" localSheetId="1">'Multi-Family Rates'!$A$1:$J$37</definedName>
    <definedName name="_xlnm.Print_Area" localSheetId="0">'Water Rates'!$A$1:$U$44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2" l="1"/>
  <c r="F37" i="2"/>
  <c r="F39" i="2"/>
  <c r="F38" i="2"/>
  <c r="K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5" i="2"/>
  <c r="K8" i="1"/>
  <c r="K9" i="1"/>
  <c r="K10" i="1"/>
  <c r="K11" i="1"/>
  <c r="K12" i="1"/>
  <c r="K13" i="1"/>
  <c r="K14" i="1"/>
  <c r="P8" i="1"/>
  <c r="P9" i="1"/>
  <c r="P10" i="1"/>
  <c r="U8" i="1"/>
  <c r="U9" i="1"/>
  <c r="U10" i="1"/>
  <c r="J4" i="2"/>
  <c r="H4" i="2"/>
  <c r="F4" i="2"/>
  <c r="L4" i="2"/>
  <c r="K37" i="2" l="1"/>
  <c r="K40" i="2"/>
  <c r="K38" i="2"/>
  <c r="K39" i="2"/>
  <c r="K10" i="2"/>
  <c r="K27" i="2"/>
  <c r="K8" i="2"/>
  <c r="K12" i="2"/>
  <c r="K16" i="2"/>
  <c r="K20" i="2"/>
  <c r="K24" i="2"/>
  <c r="K28" i="2"/>
  <c r="K32" i="2"/>
  <c r="K36" i="2"/>
  <c r="K6" i="2"/>
  <c r="K14" i="2"/>
  <c r="K18" i="2"/>
  <c r="K22" i="2"/>
  <c r="K26" i="2"/>
  <c r="K30" i="2"/>
  <c r="K34" i="2"/>
  <c r="K7" i="2"/>
  <c r="K11" i="2"/>
  <c r="K15" i="2"/>
  <c r="K19" i="2"/>
  <c r="K23" i="2"/>
  <c r="K31" i="2"/>
  <c r="K35" i="2"/>
  <c r="K9" i="2"/>
  <c r="K13" i="2"/>
  <c r="K17" i="2"/>
  <c r="K21" i="2"/>
  <c r="K25" i="2"/>
  <c r="K29" i="2"/>
  <c r="K33" i="2"/>
  <c r="F10" i="1"/>
  <c r="F43" i="1" l="1"/>
  <c r="F42" i="1"/>
  <c r="F41" i="1"/>
  <c r="F40" i="1"/>
  <c r="F39" i="1"/>
  <c r="F35" i="1"/>
  <c r="F36" i="1"/>
  <c r="F34" i="1"/>
  <c r="F32" i="1"/>
  <c r="F23" i="1"/>
  <c r="F22" i="1"/>
  <c r="F33" i="1" s="1"/>
  <c r="F21" i="1"/>
  <c r="F31" i="1" s="1"/>
  <c r="F14" i="1"/>
  <c r="F8" i="1"/>
  <c r="F13" i="1"/>
  <c r="F20" i="1"/>
  <c r="F30" i="1" s="1"/>
  <c r="C8" i="1"/>
  <c r="D8" i="1"/>
  <c r="E8" i="1"/>
  <c r="C40" i="1" l="1"/>
  <c r="D40" i="1"/>
  <c r="E40" i="1"/>
  <c r="C41" i="1"/>
  <c r="D41" i="1"/>
  <c r="E41" i="1"/>
  <c r="C42" i="1"/>
  <c r="D42" i="1"/>
  <c r="E42" i="1"/>
  <c r="C43" i="1"/>
  <c r="D43" i="1"/>
  <c r="E43" i="1"/>
  <c r="E39" i="1"/>
  <c r="D39" i="1"/>
  <c r="C39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E30" i="1"/>
  <c r="D30" i="1"/>
  <c r="C30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7" i="1"/>
  <c r="D17" i="1"/>
  <c r="E16" i="1"/>
  <c r="D16" i="1"/>
  <c r="E15" i="1"/>
  <c r="D15" i="1"/>
  <c r="E14" i="1"/>
  <c r="D14" i="1"/>
  <c r="E13" i="1"/>
  <c r="D13" i="1"/>
  <c r="E10" i="1"/>
  <c r="D10" i="1"/>
  <c r="E9" i="1"/>
  <c r="D9" i="1"/>
  <c r="C26" i="1"/>
  <c r="C25" i="1"/>
  <c r="C24" i="1"/>
  <c r="C23" i="1"/>
  <c r="C22" i="1"/>
  <c r="C21" i="1"/>
  <c r="C20" i="1"/>
  <c r="C17" i="1"/>
  <c r="C16" i="1"/>
  <c r="C15" i="1"/>
  <c r="C14" i="1"/>
  <c r="C13" i="1"/>
  <c r="C9" i="1"/>
  <c r="C10" i="1"/>
</calcChain>
</file>

<file path=xl/sharedStrings.xml><?xml version="1.0" encoding="utf-8"?>
<sst xmlns="http://schemas.openxmlformats.org/spreadsheetml/2006/main" count="210" uniqueCount="160">
  <si>
    <t>0-5,000</t>
  </si>
  <si>
    <t>5,001- 10,000</t>
  </si>
  <si>
    <t>&gt;10,000</t>
  </si>
  <si>
    <t xml:space="preserve">SERVICE CHARGE </t>
  </si>
  <si>
    <t>5/8 –3/4”</t>
  </si>
  <si>
    <t>5/8”</t>
  </si>
  <si>
    <t>1”</t>
  </si>
  <si>
    <t>0-50,000</t>
  </si>
  <si>
    <t>50,001 – 75,000</t>
  </si>
  <si>
    <t>&gt;75,000</t>
  </si>
  <si>
    <t>1.5”</t>
  </si>
  <si>
    <t>2”</t>
  </si>
  <si>
    <t>3”</t>
  </si>
  <si>
    <t>0 – 122,500</t>
  </si>
  <si>
    <t>122,501 – 300,000</t>
  </si>
  <si>
    <t>&gt; 300,000</t>
  </si>
  <si>
    <t>SERVICE</t>
  </si>
  <si>
    <t>4”</t>
  </si>
  <si>
    <t>6”</t>
  </si>
  <si>
    <t>8”</t>
  </si>
  <si>
    <t>FIRE LINES</t>
  </si>
  <si>
    <t>SERVICE CHARGE</t>
  </si>
  <si>
    <t>5/8 – 3/4”</t>
  </si>
  <si>
    <t>IRRIGATION</t>
  </si>
  <si>
    <t>CITY OF ROSWELL</t>
  </si>
  <si>
    <t>5/8"</t>
  </si>
  <si>
    <t>1"</t>
  </si>
  <si>
    <t>RESIDENTIAL WATER RATES</t>
  </si>
  <si>
    <t>SMALL COMMERCIAL WATER RATES</t>
  </si>
  <si>
    <t>LARGE COMMERCIAL WATER RATES</t>
  </si>
  <si>
    <t>Water System Connection Fees</t>
  </si>
  <si>
    <t>Meter Size</t>
  </si>
  <si>
    <t>Meter Cost</t>
  </si>
  <si>
    <t>System Capacity Fee</t>
  </si>
  <si>
    <t>Total Cost</t>
  </si>
  <si>
    <t>3/4”</t>
  </si>
  <si>
    <t>2" Compound Meter</t>
  </si>
  <si>
    <t>4" Compound</t>
  </si>
  <si>
    <t>4" Factory Mutual</t>
  </si>
  <si>
    <t>6" Factory Mutual</t>
  </si>
  <si>
    <t>8" Factory Mutual</t>
  </si>
  <si>
    <t>Multi Family Capacity Fee</t>
  </si>
  <si>
    <t>T1</t>
  </si>
  <si>
    <t>T2</t>
  </si>
  <si>
    <t>T3</t>
  </si>
  <si>
    <t>Account</t>
  </si>
  <si>
    <t>Multi Family Complex (Estimated units)</t>
  </si>
  <si>
    <t>Units</t>
  </si>
  <si>
    <t>RATE
CODE</t>
  </si>
  <si>
    <t>Canton Street Walk Association</t>
  </si>
  <si>
    <t xml:space="preserve">Chattahoochee Landing Apartments </t>
  </si>
  <si>
    <t>Coleman Village Views Townhome</t>
  </si>
  <si>
    <t xml:space="preserve">Crown Park Townhomes </t>
  </si>
  <si>
    <t xml:space="preserve">Forrest Grove Apartments </t>
  </si>
  <si>
    <t>400,001+</t>
  </si>
  <si>
    <t>Founders Club Association</t>
  </si>
  <si>
    <t>Founders Mill Townhome Association</t>
  </si>
  <si>
    <t>220,001+</t>
  </si>
  <si>
    <t xml:space="preserve">Garrison Hills Subdivision </t>
  </si>
  <si>
    <t>GGT LMI City Walk GA LLC</t>
  </si>
  <si>
    <t>Housing Authority</t>
  </si>
  <si>
    <t>Liberty Lofts Condos</t>
  </si>
  <si>
    <t>Magnolia Townhomes</t>
  </si>
  <si>
    <t xml:space="preserve">Mill Street Park Condominiums </t>
  </si>
  <si>
    <t>Mimosa Street Apartments</t>
  </si>
  <si>
    <t>Norcross Village HOA</t>
  </si>
  <si>
    <t xml:space="preserve">Oak Street Apartments </t>
  </si>
  <si>
    <t>280,001+</t>
  </si>
  <si>
    <t>Old Town Roswell Condominiums</t>
  </si>
  <si>
    <t>Rivermill Condos</t>
  </si>
  <si>
    <t>Riverwalk Condos</t>
  </si>
  <si>
    <t>Roswell Creekview Condos</t>
  </si>
  <si>
    <t xml:space="preserve">Roswell Landing </t>
  </si>
  <si>
    <t xml:space="preserve">Roswell Oaks- South </t>
  </si>
  <si>
    <t>320,001+</t>
  </si>
  <si>
    <t>Roswell Pointe Condos</t>
  </si>
  <si>
    <t xml:space="preserve">Roswell Springs Condos </t>
  </si>
  <si>
    <t xml:space="preserve">Stone Grove Subdivision </t>
  </si>
  <si>
    <t>480,001+</t>
  </si>
  <si>
    <t xml:space="preserve">The Courtyard </t>
  </si>
  <si>
    <t xml:space="preserve">Tower Park Place </t>
  </si>
  <si>
    <t>Vickery Falls Condominium</t>
  </si>
  <si>
    <t>240,001+</t>
  </si>
  <si>
    <t>Weatherford Place Townhomes</t>
  </si>
  <si>
    <t xml:space="preserve">Willeo Creek Apartments </t>
  </si>
  <si>
    <t>SEWER: / 1,000 GAL</t>
  </si>
  <si>
    <t xml:space="preserve">SEWER SERVICE CHARGE:  </t>
  </si>
  <si>
    <t>Base Fee</t>
  </si>
  <si>
    <t>$2,000 x # of units</t>
  </si>
  <si>
    <t>Drop In Meter Costs</t>
  </si>
  <si>
    <t>Short Side Meter Installation Costs</t>
  </si>
  <si>
    <t>Long Side Meter Installation Costs</t>
  </si>
  <si>
    <t>***Other Costs not included with installation which will be invoiced for (i.e.- Landscaping, Road Repair, Sidewalk/ Curb Repair, Vac Excavation Services, etc.)</t>
  </si>
  <si>
    <t>2025 WATER/SEWER RATES &amp; BASE FEES</t>
  </si>
  <si>
    <t>Customer shall reach out to the Water Utility to be provided the cost for install.  Water Utility will notify FSD@roswellgov.com of the cost of the meter installation via email for the address.</t>
  </si>
  <si>
    <t>Hydrant Meter Rental</t>
  </si>
  <si>
    <t>Bac-T Sampling</t>
  </si>
  <si>
    <t>3" and larger meters will need to be tapped by the contractor and vault set for new meter to be installed.</t>
  </si>
  <si>
    <t>240,001- 480,000</t>
  </si>
  <si>
    <t>1,980,001 - 3,960,000</t>
  </si>
  <si>
    <t>3,960,001+</t>
  </si>
  <si>
    <t>1,060,001+</t>
  </si>
  <si>
    <t>530,001- 1,060,000</t>
  </si>
  <si>
    <t>100,001- 200,000</t>
  </si>
  <si>
    <t>200,001+</t>
  </si>
  <si>
    <t>45,001- 90,000</t>
  </si>
  <si>
    <t>90,001+</t>
  </si>
  <si>
    <t>55,001- 110,000</t>
  </si>
  <si>
    <t>110,001+</t>
  </si>
  <si>
    <t>110,001- 220,000</t>
  </si>
  <si>
    <t>3,200,001+</t>
  </si>
  <si>
    <t>540,001+</t>
  </si>
  <si>
    <t>140,001+</t>
  </si>
  <si>
    <t>430,001+</t>
  </si>
  <si>
    <t>1,440,001+</t>
  </si>
  <si>
    <t>900,001+</t>
  </si>
  <si>
    <t>350,001+</t>
  </si>
  <si>
    <t>330,001+</t>
  </si>
  <si>
    <t>160,001+</t>
  </si>
  <si>
    <t>1,040,001+</t>
  </si>
  <si>
    <t>1,100,001+</t>
  </si>
  <si>
    <t>130,001+</t>
  </si>
  <si>
    <t>120,001+</t>
  </si>
  <si>
    <t>80,001+</t>
  </si>
  <si>
    <t>2,420,001+</t>
  </si>
  <si>
    <t>1,600,001- 3,200,000</t>
  </si>
  <si>
    <t>140,001- 280,000</t>
  </si>
  <si>
    <t>160,001- 320,000</t>
  </si>
  <si>
    <t>200,001- 400,000</t>
  </si>
  <si>
    <t>885,001- 1,770,000</t>
  </si>
  <si>
    <t>270,001- 540,000</t>
  </si>
  <si>
    <t>70,001- 140,000</t>
  </si>
  <si>
    <t>215,001- 430,000</t>
  </si>
  <si>
    <t>720,001- 1,440,000</t>
  </si>
  <si>
    <t>450,000- 900,000</t>
  </si>
  <si>
    <t>175,001- 350,001</t>
  </si>
  <si>
    <t>165,001- 330,000</t>
  </si>
  <si>
    <t>80,001- 160,000</t>
  </si>
  <si>
    <t>520,001- 1,040,000</t>
  </si>
  <si>
    <t>550,001-1,100,000</t>
  </si>
  <si>
    <t>120,001- 240,000</t>
  </si>
  <si>
    <t>65,001- 130,000</t>
  </si>
  <si>
    <t>60,001- 120,000</t>
  </si>
  <si>
    <t>40,001- 80,000</t>
  </si>
  <si>
    <t>1,210,001- 2,420,000</t>
  </si>
  <si>
    <t>170,001- 340,000</t>
  </si>
  <si>
    <t>340,001+</t>
  </si>
  <si>
    <t>Southern Post</t>
  </si>
  <si>
    <t>640,001- 1,280,000</t>
  </si>
  <si>
    <t>Hillrose (West)</t>
  </si>
  <si>
    <t>Hillrose (East)</t>
  </si>
  <si>
    <t>235,001-470,000</t>
  </si>
  <si>
    <t>470,001+</t>
  </si>
  <si>
    <t>128,0001+</t>
  </si>
  <si>
    <t>480,001- 960,000</t>
  </si>
  <si>
    <t>960,001+</t>
  </si>
  <si>
    <t>510,001- 1,020,000</t>
  </si>
  <si>
    <t>1,020,001+</t>
  </si>
  <si>
    <t>City of Roswell - July 1, 2025</t>
  </si>
  <si>
    <t>EFFECTIVE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</si>
</sst>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_);_(&quot;$&quot;* \(#,##0.00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Garamond"/>
      <family val="1"/>
    </font>
    <font>
      <sz val="11"/>
      <color indexed="8"/>
      <name val="Calibri"/>
      <family val="2"/>
      <charset val="1"/>
    </font>
    <font>
      <b/>
      <sz val="16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Garamond"/>
      <family val="1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20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8" fillId="0" borderId="0"/>
  </cellStyleXfs>
  <cellXfs count="79">
    <xf numFmtId="0" fontId="0" fillId="0" borderId="0" xfId="0"/>
    <xf numFmtId="0" fontId="0" fillId="0" borderId="1" xfId="0" applyBorder="1"/>
    <xf numFmtId="0" fontId="5" fillId="0" borderId="0" xfId="3" applyAlignment="1">
      <alignment horizontal="center" vertical="center"/>
    </xf>
    <xf numFmtId="44" fontId="5" fillId="0" borderId="0" xfId="2" applyFont="1" applyAlignment="1">
      <alignment horizontal="center" vertical="center"/>
    </xf>
    <xf numFmtId="0" fontId="14" fillId="3" borderId="2" xfId="4" applyFont="1" applyFill="1" applyBorder="1" applyAlignment="1">
      <alignment horizontal="center" vertical="center" wrapText="1"/>
    </xf>
    <xf numFmtId="0" fontId="13" fillId="3" borderId="0" xfId="4" applyFont="1" applyFill="1" applyAlignment="1">
      <alignment horizontal="center" vertical="center"/>
    </xf>
    <xf numFmtId="0" fontId="14" fillId="3" borderId="0" xfId="4" applyFont="1" applyFill="1" applyAlignment="1">
      <alignment horizontal="center" vertical="center"/>
    </xf>
    <xf numFmtId="0" fontId="14" fillId="3" borderId="3" xfId="4" applyFont="1" applyFill="1" applyBorder="1" applyAlignment="1">
      <alignment horizontal="center" vertical="center"/>
    </xf>
    <xf numFmtId="0" fontId="14" fillId="3" borderId="2" xfId="4" applyFont="1" applyFill="1" applyBorder="1" applyAlignment="1">
      <alignment horizontal="center" vertical="center"/>
    </xf>
    <xf numFmtId="0" fontId="17" fillId="3" borderId="2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2" xfId="4" applyFont="1" applyFill="1" applyBorder="1" applyAlignment="1">
      <alignment horizontal="center" vertical="center"/>
    </xf>
    <xf numFmtId="0" fontId="17" fillId="4" borderId="2" xfId="4" applyFont="1" applyFill="1" applyBorder="1" applyAlignment="1">
      <alignment horizontal="center" vertical="center"/>
    </xf>
    <xf numFmtId="164" fontId="17" fillId="4" borderId="2" xfId="1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6" fillId="5" borderId="2" xfId="4" applyFont="1" applyFill="1" applyBorder="1" applyAlignment="1">
      <alignment horizontal="center" vertical="center"/>
    </xf>
    <xf numFmtId="0" fontId="17" fillId="5" borderId="2" xfId="4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164" fontId="17" fillId="5" borderId="2" xfId="1" applyNumberFormat="1" applyFont="1" applyFill="1" applyBorder="1" applyAlignment="1">
      <alignment horizontal="center" vertical="center"/>
    </xf>
    <xf numFmtId="44" fontId="2" fillId="2" borderId="2" xfId="2" applyFont="1" applyFill="1" applyBorder="1" applyAlignment="1"/>
    <xf numFmtId="0" fontId="1" fillId="0" borderId="0" xfId="0" applyFont="1"/>
    <xf numFmtId="44" fontId="1" fillId="2" borderId="2" xfId="0" applyNumberFormat="1" applyFont="1" applyFill="1" applyBorder="1"/>
    <xf numFmtId="44" fontId="1" fillId="0" borderId="2" xfId="2" applyFont="1" applyBorder="1"/>
    <xf numFmtId="44" fontId="15" fillId="0" borderId="2" xfId="2" applyFont="1" applyBorder="1"/>
    <xf numFmtId="44" fontId="1" fillId="0" borderId="0" xfId="2" applyFont="1"/>
    <xf numFmtId="44" fontId="14" fillId="3" borderId="2" xfId="4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4" fontId="11" fillId="0" borderId="2" xfId="2" applyFont="1" applyFill="1" applyBorder="1" applyAlignment="1">
      <alignment horizontal="center" vertical="center" wrapText="1"/>
    </xf>
    <xf numFmtId="44" fontId="11" fillId="2" borderId="2" xfId="2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4" fontId="11" fillId="0" borderId="2" xfId="2" applyFont="1" applyFill="1" applyBorder="1" applyAlignment="1">
      <alignment vertical="center" wrapText="1"/>
    </xf>
    <xf numFmtId="44" fontId="11" fillId="0" borderId="2" xfId="0" applyNumberFormat="1" applyFont="1" applyBorder="1" applyAlignment="1">
      <alignment horizontal="center" vertical="center" wrapText="1"/>
    </xf>
    <xf numFmtId="0" fontId="23" fillId="0" borderId="0" xfId="0" applyFont="1"/>
    <xf numFmtId="0" fontId="7" fillId="0" borderId="2" xfId="3" applyFont="1" applyBorder="1" applyAlignment="1">
      <alignment horizontal="center" vertical="center"/>
    </xf>
    <xf numFmtId="44" fontId="7" fillId="0" borderId="2" xfId="2" applyFont="1" applyBorder="1" applyAlignment="1">
      <alignment horizontal="center" vertical="center"/>
    </xf>
    <xf numFmtId="44" fontId="7" fillId="0" borderId="2" xfId="2" applyFont="1" applyBorder="1" applyAlignment="1">
      <alignment horizontal="center" vertical="center" wrapText="1"/>
    </xf>
    <xf numFmtId="0" fontId="5" fillId="0" borderId="2" xfId="3" applyBorder="1" applyAlignment="1">
      <alignment vertical="center"/>
    </xf>
    <xf numFmtId="44" fontId="5" fillId="0" borderId="2" xfId="2" applyFont="1" applyBorder="1" applyAlignment="1">
      <alignment vertical="center"/>
    </xf>
    <xf numFmtId="165" fontId="5" fillId="0" borderId="0" xfId="2" applyNumberFormat="1" applyFont="1" applyAlignment="1">
      <alignment horizontal="center" vertical="center"/>
    </xf>
    <xf numFmtId="44" fontId="0" fillId="0" borderId="2" xfId="2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18" fillId="5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164" fontId="0" fillId="4" borderId="2" xfId="1" applyNumberFormat="1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164" fontId="29" fillId="2" borderId="2" xfId="1" applyNumberFormat="1" applyFont="1" applyFill="1" applyBorder="1" applyAlignment="1">
      <alignment horizontal="center" vertical="center"/>
    </xf>
    <xf numFmtId="44" fontId="27" fillId="2" borderId="2" xfId="2" applyFont="1" applyFill="1" applyBorder="1"/>
    <xf numFmtId="44" fontId="0" fillId="0" borderId="0" xfId="0" applyNumberFormat="1"/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wrapText="1"/>
    </xf>
    <xf numFmtId="0" fontId="6" fillId="0" borderId="6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/>
    </xf>
    <xf numFmtId="0" fontId="22" fillId="2" borderId="2" xfId="3" applyFont="1" applyFill="1" applyBorder="1" applyAlignment="1">
      <alignment horizontal="center" vertical="center"/>
    </xf>
    <xf numFmtId="44" fontId="22" fillId="2" borderId="2" xfId="2" applyFont="1" applyFill="1" applyBorder="1" applyAlignment="1">
      <alignment horizontal="center" vertical="center"/>
    </xf>
    <xf numFmtId="0" fontId="22" fillId="2" borderId="2" xfId="3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20" fillId="3" borderId="0" xfId="4" applyFont="1" applyFill="1" applyAlignment="1">
      <alignment horizontal="center" vertical="center"/>
    </xf>
    <xf numFmtId="0" fontId="20" fillId="3" borderId="3" xfId="4" applyFont="1" applyFill="1" applyBorder="1" applyAlignment="1">
      <alignment horizontal="center" vertical="center"/>
    </xf>
    <xf numFmtId="44" fontId="21" fillId="3" borderId="4" xfId="2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Excel Built-in Normal 1" xfId="3" xr:uid="{00000000-0005-0000-0000-000002000000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zoomScale="80" zoomScaleNormal="80" workbookViewId="0">
      <selection activeCell="H22" sqref="H22"/>
    </sheetView>
  </sheetViews>
  <sheetFormatPr defaultRowHeight="15" x14ac:dyDescent="0.25"/>
  <cols>
    <col min="1" max="1" width="10" customWidth="1"/>
    <col min="2" max="2" width="10.5703125" customWidth="1"/>
    <col min="3" max="3" width="10.42578125" bestFit="1" customWidth="1"/>
    <col min="4" max="4" width="13.140625" bestFit="1" customWidth="1"/>
    <col min="5" max="5" width="12.5703125" customWidth="1"/>
    <col min="6" max="6" width="9.28515625" bestFit="1" customWidth="1"/>
    <col min="8" max="8" width="26.5703125" bestFit="1" customWidth="1"/>
    <col min="9" max="9" width="12.28515625" bestFit="1" customWidth="1"/>
    <col min="10" max="10" width="20" bestFit="1" customWidth="1"/>
    <col min="11" max="11" width="13.42578125" bestFit="1" customWidth="1"/>
    <col min="13" max="13" width="20.7109375" bestFit="1" customWidth="1"/>
    <col min="14" max="16" width="12.28515625" bestFit="1" customWidth="1"/>
    <col min="18" max="18" width="20.7109375" bestFit="1" customWidth="1"/>
    <col min="19" max="21" width="12.28515625" bestFit="1" customWidth="1"/>
  </cols>
  <sheetData>
    <row r="1" spans="1:21" ht="21" customHeight="1" x14ac:dyDescent="0.25">
      <c r="A1" s="62" t="s">
        <v>24</v>
      </c>
      <c r="B1" s="62"/>
      <c r="C1" s="62"/>
      <c r="D1" s="62"/>
      <c r="E1" s="62"/>
      <c r="F1" s="62"/>
    </row>
    <row r="2" spans="1:21" ht="15.75" customHeight="1" x14ac:dyDescent="0.25">
      <c r="A2" s="62" t="s">
        <v>93</v>
      </c>
      <c r="B2" s="62"/>
      <c r="C2" s="62"/>
      <c r="D2" s="62"/>
      <c r="E2" s="62"/>
      <c r="F2" s="62"/>
      <c r="H2" s="65" t="s">
        <v>30</v>
      </c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7"/>
    </row>
    <row r="3" spans="1:21" ht="15" customHeight="1" x14ac:dyDescent="0.25">
      <c r="A3" s="60" t="s">
        <v>159</v>
      </c>
      <c r="B3" s="60"/>
      <c r="C3" s="60"/>
      <c r="D3" s="60"/>
      <c r="E3" s="60"/>
      <c r="F3" s="60"/>
      <c r="H3" s="68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70"/>
    </row>
    <row r="4" spans="1:21" ht="15" customHeight="1" x14ac:dyDescent="0.25">
      <c r="A4" s="61" t="s">
        <v>85</v>
      </c>
      <c r="B4" s="61"/>
      <c r="C4" s="23">
        <v>8.98</v>
      </c>
      <c r="D4" s="61" t="s">
        <v>86</v>
      </c>
      <c r="E4" s="61"/>
      <c r="F4" s="23">
        <v>5.62</v>
      </c>
      <c r="H4" s="71" t="s">
        <v>94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ht="15.75" customHeight="1" x14ac:dyDescent="0.25"/>
    <row r="6" spans="1:21" ht="45.75" customHeight="1" x14ac:dyDescent="0.25">
      <c r="A6" s="63" t="s">
        <v>27</v>
      </c>
      <c r="B6" s="63"/>
      <c r="C6" s="33" t="s">
        <v>0</v>
      </c>
      <c r="D6" s="33" t="s">
        <v>1</v>
      </c>
      <c r="E6" s="33" t="s">
        <v>2</v>
      </c>
      <c r="F6" s="33" t="s">
        <v>3</v>
      </c>
      <c r="H6" s="75" t="s">
        <v>89</v>
      </c>
      <c r="I6" s="75"/>
      <c r="J6" s="75"/>
      <c r="K6" s="75"/>
      <c r="M6" s="75" t="s">
        <v>90</v>
      </c>
      <c r="N6" s="75"/>
      <c r="O6" s="75"/>
      <c r="P6" s="75"/>
      <c r="R6" s="75" t="s">
        <v>91</v>
      </c>
      <c r="S6" s="75"/>
      <c r="T6" s="75"/>
      <c r="U6" s="75"/>
    </row>
    <row r="7" spans="1:21" ht="30" x14ac:dyDescent="0.25">
      <c r="A7" s="57" t="s">
        <v>4</v>
      </c>
      <c r="B7" s="57"/>
      <c r="C7" s="32">
        <v>5.94</v>
      </c>
      <c r="D7" s="32">
        <v>11.86</v>
      </c>
      <c r="E7" s="32">
        <v>17.8</v>
      </c>
      <c r="F7" s="32">
        <v>10.97</v>
      </c>
      <c r="H7" s="37" t="s">
        <v>31</v>
      </c>
      <c r="I7" s="38" t="s">
        <v>32</v>
      </c>
      <c r="J7" s="39" t="s">
        <v>33</v>
      </c>
      <c r="K7" s="38" t="s">
        <v>34</v>
      </c>
      <c r="M7" s="37" t="s">
        <v>31</v>
      </c>
      <c r="N7" s="38" t="s">
        <v>32</v>
      </c>
      <c r="O7" s="39" t="s">
        <v>33</v>
      </c>
      <c r="P7" s="38" t="s">
        <v>34</v>
      </c>
      <c r="R7" s="37" t="s">
        <v>31</v>
      </c>
      <c r="S7" s="38" t="s">
        <v>32</v>
      </c>
      <c r="T7" s="39" t="s">
        <v>33</v>
      </c>
      <c r="U7" s="38" t="s">
        <v>34</v>
      </c>
    </row>
    <row r="8" spans="1:21" x14ac:dyDescent="0.25">
      <c r="A8" s="57" t="s">
        <v>5</v>
      </c>
      <c r="B8" s="57"/>
      <c r="C8" s="31">
        <f>C$7</f>
        <v>5.94</v>
      </c>
      <c r="D8" s="31">
        <f>D$7</f>
        <v>11.86</v>
      </c>
      <c r="E8" s="31">
        <f>E$7</f>
        <v>17.8</v>
      </c>
      <c r="F8" s="31">
        <f>F7</f>
        <v>10.97</v>
      </c>
      <c r="H8" s="40" t="s">
        <v>35</v>
      </c>
      <c r="I8" s="41">
        <v>2000</v>
      </c>
      <c r="J8" s="41">
        <v>2000</v>
      </c>
      <c r="K8" s="41">
        <f>I8+J8</f>
        <v>4000</v>
      </c>
      <c r="M8" s="40" t="s">
        <v>35</v>
      </c>
      <c r="N8" s="41">
        <v>2987.42</v>
      </c>
      <c r="O8" s="41">
        <v>2000</v>
      </c>
      <c r="P8" s="41">
        <f>N8+O8</f>
        <v>4987.42</v>
      </c>
      <c r="R8" s="40" t="s">
        <v>35</v>
      </c>
      <c r="S8" s="41">
        <v>7515.83</v>
      </c>
      <c r="T8" s="41">
        <v>2000</v>
      </c>
      <c r="U8" s="41">
        <f>S8+T8</f>
        <v>9515.83</v>
      </c>
    </row>
    <row r="9" spans="1:21" x14ac:dyDescent="0.25">
      <c r="A9" s="57" t="s">
        <v>6</v>
      </c>
      <c r="B9" s="57"/>
      <c r="C9" s="31">
        <f t="shared" ref="C9:C10" si="0">C$7</f>
        <v>5.94</v>
      </c>
      <c r="D9" s="31">
        <f>D$7</f>
        <v>11.86</v>
      </c>
      <c r="E9" s="31">
        <f>E$7</f>
        <v>17.8</v>
      </c>
      <c r="F9" s="32">
        <v>17.39</v>
      </c>
      <c r="H9" s="40" t="s">
        <v>26</v>
      </c>
      <c r="I9" s="41">
        <v>2250</v>
      </c>
      <c r="J9" s="41">
        <v>3600</v>
      </c>
      <c r="K9" s="41">
        <f t="shared" ref="K9:K14" si="1">I9+J9</f>
        <v>5850</v>
      </c>
      <c r="M9" s="40" t="s">
        <v>26</v>
      </c>
      <c r="N9" s="41">
        <v>2942.91</v>
      </c>
      <c r="O9" s="41">
        <v>3600</v>
      </c>
      <c r="P9" s="41">
        <f t="shared" ref="P9:P10" si="2">N9+O9</f>
        <v>6542.91</v>
      </c>
      <c r="R9" s="40" t="s">
        <v>26</v>
      </c>
      <c r="S9" s="41">
        <v>7572.13</v>
      </c>
      <c r="T9" s="41">
        <v>3600</v>
      </c>
      <c r="U9" s="41">
        <f t="shared" ref="U9:U10" si="3">S9+T9</f>
        <v>11172.130000000001</v>
      </c>
    </row>
    <row r="10" spans="1:21" x14ac:dyDescent="0.25">
      <c r="A10" s="57" t="s">
        <v>6</v>
      </c>
      <c r="B10" s="57"/>
      <c r="C10" s="31">
        <f t="shared" si="0"/>
        <v>5.94</v>
      </c>
      <c r="D10" s="31">
        <f>D$7</f>
        <v>11.86</v>
      </c>
      <c r="E10" s="31">
        <f>E$7</f>
        <v>17.8</v>
      </c>
      <c r="F10" s="31">
        <f>F9</f>
        <v>17.39</v>
      </c>
      <c r="H10" s="40" t="s">
        <v>36</v>
      </c>
      <c r="I10" s="41">
        <v>4860</v>
      </c>
      <c r="J10" s="41">
        <v>23100</v>
      </c>
      <c r="K10" s="41">
        <f t="shared" si="1"/>
        <v>27960</v>
      </c>
      <c r="M10" s="40" t="s">
        <v>36</v>
      </c>
      <c r="N10" s="41">
        <v>7481.31</v>
      </c>
      <c r="O10" s="41">
        <v>23100</v>
      </c>
      <c r="P10" s="41">
        <f t="shared" si="2"/>
        <v>30581.31</v>
      </c>
      <c r="R10" s="40" t="s">
        <v>36</v>
      </c>
      <c r="S10" s="41">
        <v>13168.93</v>
      </c>
      <c r="T10" s="41">
        <v>23100</v>
      </c>
      <c r="U10" s="41">
        <f t="shared" si="3"/>
        <v>36268.93</v>
      </c>
    </row>
    <row r="11" spans="1:21" x14ac:dyDescent="0.25">
      <c r="A11" s="30"/>
      <c r="B11" s="59"/>
      <c r="C11" s="59"/>
      <c r="D11" s="59"/>
      <c r="E11" s="59"/>
      <c r="F11" s="59"/>
      <c r="H11" s="40" t="s">
        <v>37</v>
      </c>
      <c r="I11" s="41">
        <v>10380</v>
      </c>
      <c r="J11" s="41">
        <v>79700</v>
      </c>
      <c r="K11" s="41">
        <f t="shared" si="1"/>
        <v>90080</v>
      </c>
      <c r="M11" s="74" t="s">
        <v>92</v>
      </c>
      <c r="N11" s="74"/>
      <c r="O11" s="74"/>
      <c r="P11" s="74"/>
      <c r="Q11" s="36"/>
      <c r="R11" s="74" t="s">
        <v>92</v>
      </c>
      <c r="S11" s="74"/>
      <c r="T11" s="74"/>
      <c r="U11" s="74"/>
    </row>
    <row r="12" spans="1:21" ht="30" x14ac:dyDescent="0.25">
      <c r="A12" s="58" t="s">
        <v>28</v>
      </c>
      <c r="B12" s="58"/>
      <c r="C12" s="33" t="s">
        <v>7</v>
      </c>
      <c r="D12" s="33" t="s">
        <v>8</v>
      </c>
      <c r="E12" s="33" t="s">
        <v>9</v>
      </c>
      <c r="F12" s="33" t="s">
        <v>3</v>
      </c>
      <c r="H12" s="40" t="s">
        <v>38</v>
      </c>
      <c r="I12" s="41">
        <v>22620</v>
      </c>
      <c r="J12" s="41">
        <v>79700</v>
      </c>
      <c r="K12" s="41">
        <f t="shared" si="1"/>
        <v>102320</v>
      </c>
      <c r="M12" s="74"/>
      <c r="N12" s="74"/>
      <c r="O12" s="74"/>
      <c r="P12" s="74"/>
      <c r="R12" s="74"/>
      <c r="S12" s="74"/>
      <c r="T12" s="74"/>
      <c r="U12" s="74"/>
    </row>
    <row r="13" spans="1:21" x14ac:dyDescent="0.25">
      <c r="A13" s="57" t="s">
        <v>5</v>
      </c>
      <c r="B13" s="57"/>
      <c r="C13" s="31">
        <f t="shared" ref="C13:E17" si="4">C$7</f>
        <v>5.94</v>
      </c>
      <c r="D13" s="31">
        <f t="shared" si="4"/>
        <v>11.86</v>
      </c>
      <c r="E13" s="31">
        <f t="shared" si="4"/>
        <v>17.8</v>
      </c>
      <c r="F13" s="31">
        <f>F7</f>
        <v>10.97</v>
      </c>
      <c r="H13" s="40" t="s">
        <v>39</v>
      </c>
      <c r="I13" s="41">
        <v>29910</v>
      </c>
      <c r="J13" s="41">
        <v>92000</v>
      </c>
      <c r="K13" s="41">
        <f t="shared" si="1"/>
        <v>121910</v>
      </c>
    </row>
    <row r="14" spans="1:21" x14ac:dyDescent="0.25">
      <c r="A14" s="57" t="s">
        <v>6</v>
      </c>
      <c r="B14" s="57"/>
      <c r="C14" s="31">
        <f t="shared" si="4"/>
        <v>5.94</v>
      </c>
      <c r="D14" s="31">
        <f t="shared" si="4"/>
        <v>11.86</v>
      </c>
      <c r="E14" s="31">
        <f t="shared" si="4"/>
        <v>17.8</v>
      </c>
      <c r="F14" s="31">
        <f>F9</f>
        <v>17.39</v>
      </c>
      <c r="H14" s="40" t="s">
        <v>40</v>
      </c>
      <c r="I14" s="41">
        <v>44820</v>
      </c>
      <c r="J14" s="41">
        <v>103000</v>
      </c>
      <c r="K14" s="41">
        <f t="shared" si="1"/>
        <v>147820</v>
      </c>
    </row>
    <row r="15" spans="1:21" x14ac:dyDescent="0.25">
      <c r="A15" s="57" t="s">
        <v>10</v>
      </c>
      <c r="B15" s="57"/>
      <c r="C15" s="31">
        <f t="shared" si="4"/>
        <v>5.94</v>
      </c>
      <c r="D15" s="31">
        <f t="shared" si="4"/>
        <v>11.86</v>
      </c>
      <c r="E15" s="31">
        <f t="shared" si="4"/>
        <v>17.8</v>
      </c>
      <c r="F15" s="32">
        <v>28.12</v>
      </c>
      <c r="H15" s="72" t="s">
        <v>41</v>
      </c>
      <c r="I15" s="72"/>
      <c r="J15" s="73" t="s">
        <v>88</v>
      </c>
      <c r="K15" s="73"/>
    </row>
    <row r="16" spans="1:21" x14ac:dyDescent="0.25">
      <c r="A16" s="57" t="s">
        <v>11</v>
      </c>
      <c r="B16" s="57"/>
      <c r="C16" s="31">
        <f t="shared" si="4"/>
        <v>5.94</v>
      </c>
      <c r="D16" s="31">
        <f t="shared" si="4"/>
        <v>11.86</v>
      </c>
      <c r="E16" s="31">
        <f t="shared" si="4"/>
        <v>17.8</v>
      </c>
      <c r="F16" s="32">
        <v>40.98</v>
      </c>
      <c r="H16" s="64" t="s">
        <v>97</v>
      </c>
      <c r="I16" s="64"/>
      <c r="J16" s="64"/>
      <c r="K16" s="64"/>
    </row>
    <row r="17" spans="1:14" x14ac:dyDescent="0.25">
      <c r="A17" s="57" t="s">
        <v>12</v>
      </c>
      <c r="B17" s="57"/>
      <c r="C17" s="31">
        <f t="shared" si="4"/>
        <v>5.94</v>
      </c>
      <c r="D17" s="31">
        <f t="shared" si="4"/>
        <v>11.86</v>
      </c>
      <c r="E17" s="31">
        <f t="shared" si="4"/>
        <v>17.8</v>
      </c>
      <c r="F17" s="32">
        <v>75.28</v>
      </c>
      <c r="H17" s="64"/>
      <c r="I17" s="64"/>
      <c r="J17" s="64"/>
      <c r="K17" s="64"/>
    </row>
    <row r="18" spans="1:14" x14ac:dyDescent="0.25">
      <c r="A18" s="30"/>
      <c r="B18" s="59"/>
      <c r="C18" s="59"/>
      <c r="D18" s="59"/>
      <c r="E18" s="59"/>
      <c r="F18" s="59"/>
    </row>
    <row r="19" spans="1:14" ht="37.5" x14ac:dyDescent="0.25">
      <c r="A19" s="58" t="s">
        <v>29</v>
      </c>
      <c r="B19" s="58"/>
      <c r="C19" s="33" t="s">
        <v>13</v>
      </c>
      <c r="D19" s="33" t="s">
        <v>14</v>
      </c>
      <c r="E19" s="33" t="s">
        <v>15</v>
      </c>
      <c r="F19" s="33" t="s">
        <v>16</v>
      </c>
      <c r="H19" s="44" t="s">
        <v>95</v>
      </c>
      <c r="I19" s="43">
        <v>2635</v>
      </c>
    </row>
    <row r="20" spans="1:14" x14ac:dyDescent="0.25">
      <c r="A20" s="57" t="s">
        <v>25</v>
      </c>
      <c r="B20" s="57"/>
      <c r="C20" s="31">
        <f t="shared" ref="C20:E26" si="5">C$7</f>
        <v>5.94</v>
      </c>
      <c r="D20" s="31">
        <f t="shared" si="5"/>
        <v>11.86</v>
      </c>
      <c r="E20" s="31">
        <f t="shared" si="5"/>
        <v>17.8</v>
      </c>
      <c r="F20" s="31">
        <f>F7</f>
        <v>10.97</v>
      </c>
    </row>
    <row r="21" spans="1:14" ht="15" customHeight="1" x14ac:dyDescent="0.25">
      <c r="A21" s="57" t="s">
        <v>26</v>
      </c>
      <c r="B21" s="57"/>
      <c r="C21" s="31">
        <f t="shared" si="5"/>
        <v>5.94</v>
      </c>
      <c r="D21" s="31">
        <f t="shared" si="5"/>
        <v>11.86</v>
      </c>
      <c r="E21" s="31">
        <f t="shared" si="5"/>
        <v>17.8</v>
      </c>
      <c r="F21" s="31">
        <f>F9</f>
        <v>17.39</v>
      </c>
      <c r="H21" s="45" t="s">
        <v>96</v>
      </c>
      <c r="I21" s="43">
        <v>200</v>
      </c>
    </row>
    <row r="22" spans="1:14" ht="150" customHeight="1" x14ac:dyDescent="0.25">
      <c r="A22" s="57" t="s">
        <v>11</v>
      </c>
      <c r="B22" s="57"/>
      <c r="C22" s="31">
        <f t="shared" si="5"/>
        <v>5.94</v>
      </c>
      <c r="D22" s="31">
        <f t="shared" si="5"/>
        <v>11.86</v>
      </c>
      <c r="E22" s="31">
        <f t="shared" si="5"/>
        <v>17.8</v>
      </c>
      <c r="F22" s="31">
        <f>F16</f>
        <v>40.98</v>
      </c>
      <c r="H22" s="2"/>
      <c r="I22" s="2"/>
      <c r="J22" s="42"/>
      <c r="K22" s="3"/>
      <c r="N22" s="56"/>
    </row>
    <row r="23" spans="1:14" x14ac:dyDescent="0.25">
      <c r="A23" s="57" t="s">
        <v>12</v>
      </c>
      <c r="B23" s="57"/>
      <c r="C23" s="31">
        <f t="shared" si="5"/>
        <v>5.94</v>
      </c>
      <c r="D23" s="31">
        <f t="shared" si="5"/>
        <v>11.86</v>
      </c>
      <c r="E23" s="31">
        <f t="shared" si="5"/>
        <v>17.8</v>
      </c>
      <c r="F23" s="31">
        <f>F17</f>
        <v>75.28</v>
      </c>
    </row>
    <row r="24" spans="1:14" x14ac:dyDescent="0.25">
      <c r="A24" s="57" t="s">
        <v>17</v>
      </c>
      <c r="B24" s="57"/>
      <c r="C24" s="31">
        <f t="shared" si="5"/>
        <v>5.94</v>
      </c>
      <c r="D24" s="31">
        <f t="shared" si="5"/>
        <v>11.86</v>
      </c>
      <c r="E24" s="31">
        <f t="shared" si="5"/>
        <v>17.8</v>
      </c>
      <c r="F24" s="32">
        <v>113.87</v>
      </c>
    </row>
    <row r="25" spans="1:14" x14ac:dyDescent="0.25">
      <c r="A25" s="57" t="s">
        <v>18</v>
      </c>
      <c r="B25" s="57"/>
      <c r="C25" s="31">
        <f t="shared" si="5"/>
        <v>5.94</v>
      </c>
      <c r="D25" s="31">
        <f t="shared" si="5"/>
        <v>11.86</v>
      </c>
      <c r="E25" s="31">
        <f t="shared" si="5"/>
        <v>17.8</v>
      </c>
      <c r="F25" s="32">
        <v>221.03</v>
      </c>
    </row>
    <row r="26" spans="1:14" x14ac:dyDescent="0.25">
      <c r="A26" s="57" t="s">
        <v>19</v>
      </c>
      <c r="B26" s="57"/>
      <c r="C26" s="31">
        <f t="shared" si="5"/>
        <v>5.94</v>
      </c>
      <c r="D26" s="31">
        <f t="shared" si="5"/>
        <v>11.86</v>
      </c>
      <c r="E26" s="31">
        <f t="shared" si="5"/>
        <v>17.8</v>
      </c>
      <c r="F26" s="32">
        <v>349.64</v>
      </c>
    </row>
    <row r="27" spans="1:14" x14ac:dyDescent="0.25">
      <c r="A27" s="30"/>
      <c r="B27" s="59"/>
      <c r="C27" s="59"/>
      <c r="D27" s="59"/>
      <c r="E27" s="59"/>
      <c r="F27" s="59"/>
    </row>
    <row r="28" spans="1:14" ht="15" customHeight="1" x14ac:dyDescent="0.25">
      <c r="A28" s="30"/>
      <c r="B28" s="59"/>
      <c r="C28" s="59"/>
      <c r="D28" s="59"/>
      <c r="E28" s="59"/>
      <c r="F28" s="59"/>
    </row>
    <row r="29" spans="1:14" ht="30" x14ac:dyDescent="0.25">
      <c r="A29" s="58" t="s">
        <v>20</v>
      </c>
      <c r="B29" s="58"/>
      <c r="C29" s="33" t="s">
        <v>0</v>
      </c>
      <c r="D29" s="33" t="s">
        <v>1</v>
      </c>
      <c r="E29" s="33" t="s">
        <v>2</v>
      </c>
      <c r="F29" s="33" t="s">
        <v>21</v>
      </c>
      <c r="H29" s="2"/>
      <c r="I29" s="2"/>
      <c r="J29" s="3"/>
      <c r="K29" s="3"/>
    </row>
    <row r="30" spans="1:14" x14ac:dyDescent="0.25">
      <c r="A30" s="57" t="s">
        <v>22</v>
      </c>
      <c r="B30" s="57"/>
      <c r="C30" s="34">
        <f>E$7</f>
        <v>17.8</v>
      </c>
      <c r="D30" s="34">
        <f>E$7</f>
        <v>17.8</v>
      </c>
      <c r="E30" s="34">
        <f>E$7</f>
        <v>17.8</v>
      </c>
      <c r="F30" s="34">
        <f>F20</f>
        <v>10.97</v>
      </c>
      <c r="G30" s="1"/>
    </row>
    <row r="31" spans="1:14" x14ac:dyDescent="0.25">
      <c r="A31" s="57" t="s">
        <v>6</v>
      </c>
      <c r="B31" s="57"/>
      <c r="C31" s="34">
        <f t="shared" ref="C31:C36" si="6">E$7</f>
        <v>17.8</v>
      </c>
      <c r="D31" s="34">
        <f t="shared" ref="D31:D36" si="7">E$7</f>
        <v>17.8</v>
      </c>
      <c r="E31" s="34">
        <f t="shared" ref="E31:E36" si="8">E$7</f>
        <v>17.8</v>
      </c>
      <c r="F31" s="31">
        <f>F21</f>
        <v>17.39</v>
      </c>
    </row>
    <row r="32" spans="1:14" x14ac:dyDescent="0.25">
      <c r="A32" s="57" t="s">
        <v>10</v>
      </c>
      <c r="B32" s="57"/>
      <c r="C32" s="34">
        <f t="shared" si="6"/>
        <v>17.8</v>
      </c>
      <c r="D32" s="34">
        <f t="shared" si="7"/>
        <v>17.8</v>
      </c>
      <c r="E32" s="34">
        <f t="shared" si="8"/>
        <v>17.8</v>
      </c>
      <c r="F32" s="31">
        <f>F15</f>
        <v>28.12</v>
      </c>
    </row>
    <row r="33" spans="1:6" x14ac:dyDescent="0.25">
      <c r="A33" s="57" t="s">
        <v>11</v>
      </c>
      <c r="B33" s="57"/>
      <c r="C33" s="34">
        <f t="shared" si="6"/>
        <v>17.8</v>
      </c>
      <c r="D33" s="34">
        <f t="shared" si="7"/>
        <v>17.8</v>
      </c>
      <c r="E33" s="34">
        <f t="shared" si="8"/>
        <v>17.8</v>
      </c>
      <c r="F33" s="31">
        <f>F22</f>
        <v>40.98</v>
      </c>
    </row>
    <row r="34" spans="1:6" x14ac:dyDescent="0.25">
      <c r="A34" s="57" t="s">
        <v>17</v>
      </c>
      <c r="B34" s="57"/>
      <c r="C34" s="34">
        <f t="shared" si="6"/>
        <v>17.8</v>
      </c>
      <c r="D34" s="34">
        <f t="shared" si="7"/>
        <v>17.8</v>
      </c>
      <c r="E34" s="34">
        <f t="shared" si="8"/>
        <v>17.8</v>
      </c>
      <c r="F34" s="31">
        <f>F24</f>
        <v>113.87</v>
      </c>
    </row>
    <row r="35" spans="1:6" x14ac:dyDescent="0.25">
      <c r="A35" s="57" t="s">
        <v>18</v>
      </c>
      <c r="B35" s="57"/>
      <c r="C35" s="34">
        <f t="shared" si="6"/>
        <v>17.8</v>
      </c>
      <c r="D35" s="34">
        <f t="shared" si="7"/>
        <v>17.8</v>
      </c>
      <c r="E35" s="34">
        <f t="shared" si="8"/>
        <v>17.8</v>
      </c>
      <c r="F35" s="31">
        <f t="shared" ref="F35:F36" si="9">F25</f>
        <v>221.03</v>
      </c>
    </row>
    <row r="36" spans="1:6" x14ac:dyDescent="0.25">
      <c r="A36" s="57" t="s">
        <v>19</v>
      </c>
      <c r="B36" s="57"/>
      <c r="C36" s="34">
        <f t="shared" si="6"/>
        <v>17.8</v>
      </c>
      <c r="D36" s="34">
        <f t="shared" si="7"/>
        <v>17.8</v>
      </c>
      <c r="E36" s="34">
        <f t="shared" si="8"/>
        <v>17.8</v>
      </c>
      <c r="F36" s="31">
        <f t="shared" si="9"/>
        <v>349.64</v>
      </c>
    </row>
    <row r="37" spans="1:6" x14ac:dyDescent="0.25">
      <c r="A37" s="30"/>
      <c r="B37" s="59"/>
      <c r="C37" s="59"/>
      <c r="D37" s="59"/>
      <c r="E37" s="59"/>
      <c r="F37" s="59"/>
    </row>
    <row r="38" spans="1:6" ht="30" x14ac:dyDescent="0.25">
      <c r="A38" s="58" t="s">
        <v>23</v>
      </c>
      <c r="B38" s="58"/>
      <c r="C38" s="33" t="s">
        <v>0</v>
      </c>
      <c r="D38" s="33" t="s">
        <v>1</v>
      </c>
      <c r="E38" s="33" t="s">
        <v>2</v>
      </c>
      <c r="F38" s="33" t="s">
        <v>21</v>
      </c>
    </row>
    <row r="39" spans="1:6" x14ac:dyDescent="0.25">
      <c r="A39" s="57" t="s">
        <v>4</v>
      </c>
      <c r="B39" s="57"/>
      <c r="C39" s="34">
        <f>E$7</f>
        <v>17.8</v>
      </c>
      <c r="D39" s="34">
        <f>E$7</f>
        <v>17.8</v>
      </c>
      <c r="E39" s="34">
        <f>E$7</f>
        <v>17.8</v>
      </c>
      <c r="F39" s="35">
        <f>F7</f>
        <v>10.97</v>
      </c>
    </row>
    <row r="40" spans="1:6" x14ac:dyDescent="0.25">
      <c r="A40" s="57" t="s">
        <v>6</v>
      </c>
      <c r="B40" s="57"/>
      <c r="C40" s="34">
        <f t="shared" ref="C40:C43" si="10">E$7</f>
        <v>17.8</v>
      </c>
      <c r="D40" s="34">
        <f t="shared" ref="D40:D43" si="11">E$7</f>
        <v>17.8</v>
      </c>
      <c r="E40" s="34">
        <f t="shared" ref="E40:E43" si="12">E$7</f>
        <v>17.8</v>
      </c>
      <c r="F40" s="35">
        <f>F9</f>
        <v>17.39</v>
      </c>
    </row>
    <row r="41" spans="1:6" x14ac:dyDescent="0.25">
      <c r="A41" s="57" t="s">
        <v>10</v>
      </c>
      <c r="B41" s="57"/>
      <c r="C41" s="34">
        <f t="shared" si="10"/>
        <v>17.8</v>
      </c>
      <c r="D41" s="34">
        <f t="shared" si="11"/>
        <v>17.8</v>
      </c>
      <c r="E41" s="34">
        <f t="shared" si="12"/>
        <v>17.8</v>
      </c>
      <c r="F41" s="35">
        <f>F15</f>
        <v>28.12</v>
      </c>
    </row>
    <row r="42" spans="1:6" x14ac:dyDescent="0.25">
      <c r="A42" s="57" t="s">
        <v>11</v>
      </c>
      <c r="B42" s="57"/>
      <c r="C42" s="34">
        <f t="shared" si="10"/>
        <v>17.8</v>
      </c>
      <c r="D42" s="34">
        <f t="shared" si="11"/>
        <v>17.8</v>
      </c>
      <c r="E42" s="34">
        <f t="shared" si="12"/>
        <v>17.8</v>
      </c>
      <c r="F42" s="35">
        <f>F16</f>
        <v>40.98</v>
      </c>
    </row>
    <row r="43" spans="1:6" x14ac:dyDescent="0.25">
      <c r="A43" s="57" t="s">
        <v>17</v>
      </c>
      <c r="B43" s="57"/>
      <c r="C43" s="34">
        <f t="shared" si="10"/>
        <v>17.8</v>
      </c>
      <c r="D43" s="34">
        <f t="shared" si="11"/>
        <v>17.8</v>
      </c>
      <c r="E43" s="34">
        <f t="shared" si="12"/>
        <v>17.8</v>
      </c>
      <c r="F43" s="35">
        <f>F24</f>
        <v>113.87</v>
      </c>
    </row>
    <row r="46" spans="1:6" ht="15" customHeight="1" x14ac:dyDescent="0.25"/>
  </sheetData>
  <mergeCells count="53">
    <mergeCell ref="H16:K17"/>
    <mergeCell ref="H2:U3"/>
    <mergeCell ref="H4:U4"/>
    <mergeCell ref="H15:I15"/>
    <mergeCell ref="J15:K15"/>
    <mergeCell ref="M11:P12"/>
    <mergeCell ref="R11:U12"/>
    <mergeCell ref="H6:K6"/>
    <mergeCell ref="M6:P6"/>
    <mergeCell ref="R6:U6"/>
    <mergeCell ref="A1:F1"/>
    <mergeCell ref="A2:F2"/>
    <mergeCell ref="A6:B6"/>
    <mergeCell ref="A7:B7"/>
    <mergeCell ref="A8:B8"/>
    <mergeCell ref="A9:B9"/>
    <mergeCell ref="A10:B10"/>
    <mergeCell ref="B11:F11"/>
    <mergeCell ref="A3:F3"/>
    <mergeCell ref="B18:F18"/>
    <mergeCell ref="A12:B12"/>
    <mergeCell ref="A13:B13"/>
    <mergeCell ref="A17:B17"/>
    <mergeCell ref="A4:B4"/>
    <mergeCell ref="D4:E4"/>
    <mergeCell ref="A14:B14"/>
    <mergeCell ref="A15:B15"/>
    <mergeCell ref="A16:B16"/>
    <mergeCell ref="A41:B41"/>
    <mergeCell ref="A42:B42"/>
    <mergeCell ref="A43:B43"/>
    <mergeCell ref="A32:B32"/>
    <mergeCell ref="A33:B33"/>
    <mergeCell ref="A34:B34"/>
    <mergeCell ref="A35:B35"/>
    <mergeCell ref="A36:B36"/>
    <mergeCell ref="B37:F37"/>
    <mergeCell ref="A38:B38"/>
    <mergeCell ref="A39:B39"/>
    <mergeCell ref="A40:B40"/>
    <mergeCell ref="A20:B20"/>
    <mergeCell ref="A19:B19"/>
    <mergeCell ref="A25:B25"/>
    <mergeCell ref="A21:B21"/>
    <mergeCell ref="A31:B31"/>
    <mergeCell ref="A30:B30"/>
    <mergeCell ref="A26:B26"/>
    <mergeCell ref="B27:F27"/>
    <mergeCell ref="B28:F28"/>
    <mergeCell ref="A29:B29"/>
    <mergeCell ref="A22:B22"/>
    <mergeCell ref="A23:B23"/>
    <mergeCell ref="A24:B24"/>
  </mergeCells>
  <pageMargins left="0.7" right="0.7" top="0.75" bottom="0.75" header="0.3" footer="0.3"/>
  <pageSetup paperSize="3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topLeftCell="A7" zoomScaleNormal="100" workbookViewId="0">
      <selection activeCell="M19" sqref="M19"/>
    </sheetView>
  </sheetViews>
  <sheetFormatPr defaultRowHeight="15" x14ac:dyDescent="0.25"/>
  <cols>
    <col min="1" max="1" width="9" style="10" bestFit="1" customWidth="1"/>
    <col min="2" max="2" width="37.140625" style="10" bestFit="1" customWidth="1"/>
    <col min="3" max="3" width="5.42578125" style="10" bestFit="1" customWidth="1"/>
    <col min="4" max="4" width="6.140625" style="10" bestFit="1" customWidth="1"/>
    <col min="5" max="5" width="2.7109375" style="10" customWidth="1"/>
    <col min="6" max="6" width="11.5703125" style="10" bestFit="1" customWidth="1"/>
    <col min="7" max="7" width="2.7109375" style="10" customWidth="1"/>
    <col min="8" max="8" width="17.5703125" style="10" bestFit="1" customWidth="1"/>
    <col min="9" max="9" width="2.7109375" style="10" customWidth="1"/>
    <col min="10" max="10" width="9.85546875" style="10" bestFit="1" customWidth="1"/>
    <col min="11" max="11" width="10.7109375" style="28" bestFit="1" customWidth="1"/>
    <col min="12" max="12" width="9.28515625" style="24" bestFit="1" customWidth="1"/>
    <col min="13" max="14" width="9.140625" style="10"/>
    <col min="15" max="15" width="10.5703125" style="10" bestFit="1" customWidth="1"/>
    <col min="16" max="16384" width="9.140625" style="10"/>
  </cols>
  <sheetData>
    <row r="1" spans="1:15" ht="15" customHeight="1" x14ac:dyDescent="0.25">
      <c r="A1" s="76" t="s">
        <v>158</v>
      </c>
      <c r="B1" s="76"/>
      <c r="C1" s="76"/>
      <c r="D1" s="76"/>
      <c r="E1" s="76"/>
      <c r="F1" s="76"/>
      <c r="G1" s="76"/>
      <c r="H1" s="76"/>
      <c r="I1" s="76"/>
      <c r="J1" s="77"/>
      <c r="K1" s="78" t="s">
        <v>87</v>
      </c>
    </row>
    <row r="2" spans="1:15" ht="15" customHeight="1" x14ac:dyDescent="0.25">
      <c r="A2" s="76"/>
      <c r="B2" s="76"/>
      <c r="C2" s="76"/>
      <c r="D2" s="76"/>
      <c r="E2" s="76"/>
      <c r="F2" s="76"/>
      <c r="G2" s="76"/>
      <c r="H2" s="76"/>
      <c r="I2" s="76"/>
      <c r="J2" s="77"/>
      <c r="K2" s="78"/>
    </row>
    <row r="3" spans="1:15" ht="20.25" x14ac:dyDescent="0.25">
      <c r="A3" s="5"/>
      <c r="B3" s="5"/>
      <c r="C3" s="5"/>
      <c r="D3" s="5"/>
      <c r="E3" s="5"/>
      <c r="F3" s="6" t="s">
        <v>42</v>
      </c>
      <c r="G3" s="6"/>
      <c r="H3" s="6" t="s">
        <v>43</v>
      </c>
      <c r="I3" s="6"/>
      <c r="J3" s="7" t="s">
        <v>44</v>
      </c>
      <c r="K3" s="78"/>
    </row>
    <row r="4" spans="1:15" ht="25.5" x14ac:dyDescent="0.25">
      <c r="A4" s="11" t="s">
        <v>45</v>
      </c>
      <c r="B4" s="8" t="s">
        <v>46</v>
      </c>
      <c r="C4" s="8" t="s">
        <v>47</v>
      </c>
      <c r="D4" s="4" t="s">
        <v>48</v>
      </c>
      <c r="E4" s="4"/>
      <c r="F4" s="29">
        <f>'Water Rates'!C7</f>
        <v>5.94</v>
      </c>
      <c r="G4" s="8"/>
      <c r="H4" s="29">
        <f>'Water Rates'!D7</f>
        <v>11.86</v>
      </c>
      <c r="I4" s="8"/>
      <c r="J4" s="29">
        <f>'Water Rates'!E7</f>
        <v>17.8</v>
      </c>
      <c r="K4" s="78"/>
      <c r="L4" s="25">
        <f>'Water Rates'!F7</f>
        <v>10.97</v>
      </c>
    </row>
    <row r="5" spans="1:15" x14ac:dyDescent="0.25">
      <c r="A5" s="18">
        <v>10900040</v>
      </c>
      <c r="B5" s="19" t="s">
        <v>49</v>
      </c>
      <c r="C5" s="20">
        <v>48</v>
      </c>
      <c r="D5" s="21">
        <v>107</v>
      </c>
      <c r="E5" s="12"/>
      <c r="F5" s="22">
        <f>C5*5000</f>
        <v>240000</v>
      </c>
      <c r="G5" s="12"/>
      <c r="H5" s="22" t="s">
        <v>98</v>
      </c>
      <c r="I5" s="12"/>
      <c r="J5" s="22" t="s">
        <v>78</v>
      </c>
      <c r="K5" s="26">
        <f>L$4*C5</f>
        <v>526.56000000000006</v>
      </c>
      <c r="O5" s="46"/>
    </row>
    <row r="6" spans="1:15" x14ac:dyDescent="0.25">
      <c r="A6" s="14">
        <v>33700411</v>
      </c>
      <c r="B6" s="15" t="s">
        <v>50</v>
      </c>
      <c r="C6" s="16">
        <v>396</v>
      </c>
      <c r="D6" s="16">
        <v>116</v>
      </c>
      <c r="E6" s="9"/>
      <c r="F6" s="22">
        <f t="shared" ref="F6:F36" si="0">C6*5000</f>
        <v>1980000</v>
      </c>
      <c r="G6" s="9"/>
      <c r="H6" s="17" t="s">
        <v>99</v>
      </c>
      <c r="I6" s="9"/>
      <c r="J6" s="17" t="s">
        <v>100</v>
      </c>
      <c r="K6" s="26">
        <f t="shared" ref="K6:K40" si="1">L$4*C6</f>
        <v>4344.12</v>
      </c>
      <c r="O6" s="46"/>
    </row>
    <row r="7" spans="1:15" ht="16.5" x14ac:dyDescent="0.25">
      <c r="A7" s="18">
        <v>32903670</v>
      </c>
      <c r="B7" s="18" t="s">
        <v>51</v>
      </c>
      <c r="C7" s="21">
        <v>106</v>
      </c>
      <c r="D7" s="21">
        <v>130</v>
      </c>
      <c r="E7" s="13"/>
      <c r="F7" s="22">
        <f t="shared" si="0"/>
        <v>530000</v>
      </c>
      <c r="G7" s="12"/>
      <c r="H7" s="21" t="s">
        <v>102</v>
      </c>
      <c r="I7" s="12"/>
      <c r="J7" s="21" t="s">
        <v>101</v>
      </c>
      <c r="K7" s="26">
        <f t="shared" si="1"/>
        <v>1162.8200000000002</v>
      </c>
      <c r="O7" s="46"/>
    </row>
    <row r="8" spans="1:15" x14ac:dyDescent="0.25">
      <c r="A8" s="14">
        <v>10102460</v>
      </c>
      <c r="B8" s="15" t="s">
        <v>52</v>
      </c>
      <c r="C8" s="16">
        <v>34</v>
      </c>
      <c r="D8" s="16">
        <v>113</v>
      </c>
      <c r="E8" s="9"/>
      <c r="F8" s="22">
        <f t="shared" si="0"/>
        <v>170000</v>
      </c>
      <c r="G8" s="9"/>
      <c r="H8" s="17" t="s">
        <v>145</v>
      </c>
      <c r="I8" s="9"/>
      <c r="J8" s="17" t="s">
        <v>146</v>
      </c>
      <c r="K8" s="26">
        <f t="shared" si="1"/>
        <v>372.98</v>
      </c>
      <c r="O8" s="46"/>
    </row>
    <row r="9" spans="1:15" x14ac:dyDescent="0.25">
      <c r="A9" s="14">
        <v>32300170</v>
      </c>
      <c r="B9" s="15" t="s">
        <v>53</v>
      </c>
      <c r="C9" s="16">
        <v>20</v>
      </c>
      <c r="D9" s="16">
        <v>104</v>
      </c>
      <c r="E9" s="9"/>
      <c r="F9" s="22">
        <f t="shared" si="0"/>
        <v>100000</v>
      </c>
      <c r="G9" s="9"/>
      <c r="H9" s="17" t="s">
        <v>103</v>
      </c>
      <c r="I9" s="9"/>
      <c r="J9" s="17" t="s">
        <v>104</v>
      </c>
      <c r="K9" s="26">
        <f t="shared" si="1"/>
        <v>219.4</v>
      </c>
      <c r="O9" s="46"/>
    </row>
    <row r="10" spans="1:15" x14ac:dyDescent="0.25">
      <c r="A10" s="18">
        <v>32900730</v>
      </c>
      <c r="B10" s="18" t="s">
        <v>55</v>
      </c>
      <c r="C10" s="21">
        <v>9</v>
      </c>
      <c r="D10" s="21">
        <v>129</v>
      </c>
      <c r="E10" s="12"/>
      <c r="F10" s="22">
        <f t="shared" si="0"/>
        <v>45000</v>
      </c>
      <c r="G10" s="12"/>
      <c r="H10" s="21" t="s">
        <v>105</v>
      </c>
      <c r="I10" s="12"/>
      <c r="J10" s="21" t="s">
        <v>106</v>
      </c>
      <c r="K10" s="26">
        <f t="shared" si="1"/>
        <v>98.73</v>
      </c>
      <c r="O10" s="46"/>
    </row>
    <row r="11" spans="1:15" x14ac:dyDescent="0.25">
      <c r="A11" s="18">
        <v>32903655</v>
      </c>
      <c r="B11" s="18" t="s">
        <v>56</v>
      </c>
      <c r="C11" s="21">
        <v>11</v>
      </c>
      <c r="D11" s="21">
        <v>121</v>
      </c>
      <c r="E11" s="12"/>
      <c r="F11" s="22">
        <f t="shared" si="0"/>
        <v>55000</v>
      </c>
      <c r="G11" s="12"/>
      <c r="H11" s="21" t="s">
        <v>107</v>
      </c>
      <c r="I11" s="12"/>
      <c r="J11" s="21" t="s">
        <v>108</v>
      </c>
      <c r="K11" s="26">
        <f t="shared" si="1"/>
        <v>120.67</v>
      </c>
      <c r="O11" s="46"/>
    </row>
    <row r="12" spans="1:15" x14ac:dyDescent="0.25">
      <c r="A12" s="14">
        <v>32903704</v>
      </c>
      <c r="B12" s="15" t="s">
        <v>58</v>
      </c>
      <c r="C12" s="16">
        <v>22</v>
      </c>
      <c r="D12" s="16">
        <v>118</v>
      </c>
      <c r="E12" s="9"/>
      <c r="F12" s="22">
        <f t="shared" si="0"/>
        <v>110000</v>
      </c>
      <c r="G12" s="9"/>
      <c r="H12" s="17" t="s">
        <v>109</v>
      </c>
      <c r="I12" s="9"/>
      <c r="J12" s="17" t="s">
        <v>57</v>
      </c>
      <c r="K12" s="26">
        <f t="shared" si="1"/>
        <v>241.34</v>
      </c>
      <c r="O12" s="46"/>
    </row>
    <row r="13" spans="1:15" ht="16.5" x14ac:dyDescent="0.25">
      <c r="A13" s="18">
        <v>11302340</v>
      </c>
      <c r="B13" s="18" t="s">
        <v>59</v>
      </c>
      <c r="C13" s="21">
        <v>320</v>
      </c>
      <c r="D13" s="21">
        <v>120</v>
      </c>
      <c r="E13" s="13"/>
      <c r="F13" s="22">
        <f t="shared" si="0"/>
        <v>1600000</v>
      </c>
      <c r="G13" s="12"/>
      <c r="H13" s="21" t="s">
        <v>125</v>
      </c>
      <c r="I13" s="12"/>
      <c r="J13" s="21" t="s">
        <v>110</v>
      </c>
      <c r="K13" s="26">
        <f t="shared" si="1"/>
        <v>3510.4</v>
      </c>
      <c r="O13" s="46"/>
    </row>
    <row r="14" spans="1:15" x14ac:dyDescent="0.25">
      <c r="A14" s="18">
        <v>32300030</v>
      </c>
      <c r="B14" s="18" t="s">
        <v>60</v>
      </c>
      <c r="C14" s="21">
        <v>28</v>
      </c>
      <c r="D14" s="21">
        <v>122</v>
      </c>
      <c r="E14" s="12"/>
      <c r="F14" s="22">
        <f t="shared" si="0"/>
        <v>140000</v>
      </c>
      <c r="G14" s="12"/>
      <c r="H14" s="21" t="s">
        <v>126</v>
      </c>
      <c r="I14" s="12"/>
      <c r="J14" s="21" t="s">
        <v>67</v>
      </c>
      <c r="K14" s="26">
        <f t="shared" si="1"/>
        <v>307.16000000000003</v>
      </c>
      <c r="O14" s="46"/>
    </row>
    <row r="15" spans="1:15" x14ac:dyDescent="0.25">
      <c r="A15" s="18">
        <v>32300020</v>
      </c>
      <c r="B15" s="18" t="s">
        <v>60</v>
      </c>
      <c r="C15" s="21">
        <v>32</v>
      </c>
      <c r="D15" s="21">
        <v>124</v>
      </c>
      <c r="E15" s="12"/>
      <c r="F15" s="22">
        <f t="shared" si="0"/>
        <v>160000</v>
      </c>
      <c r="G15" s="12"/>
      <c r="H15" s="21" t="s">
        <v>127</v>
      </c>
      <c r="I15" s="12"/>
      <c r="J15" s="47">
        <v>320001</v>
      </c>
      <c r="K15" s="26">
        <f t="shared" si="1"/>
        <v>351.04</v>
      </c>
      <c r="O15" s="46"/>
    </row>
    <row r="16" spans="1:15" x14ac:dyDescent="0.25">
      <c r="A16" s="52">
        <v>32300040</v>
      </c>
      <c r="B16" s="52" t="s">
        <v>60</v>
      </c>
      <c r="C16" s="53">
        <v>40</v>
      </c>
      <c r="D16" s="53">
        <v>127</v>
      </c>
      <c r="E16" s="53"/>
      <c r="F16" s="54">
        <f t="shared" si="0"/>
        <v>200000</v>
      </c>
      <c r="G16" s="53"/>
      <c r="H16" s="53" t="s">
        <v>128</v>
      </c>
      <c r="I16" s="53"/>
      <c r="J16" s="53" t="s">
        <v>54</v>
      </c>
      <c r="K16" s="55">
        <f t="shared" si="1"/>
        <v>438.8</v>
      </c>
      <c r="O16" s="46"/>
    </row>
    <row r="17" spans="1:15" x14ac:dyDescent="0.25">
      <c r="A17" s="14">
        <v>10900960</v>
      </c>
      <c r="B17" s="15" t="s">
        <v>61</v>
      </c>
      <c r="C17" s="16">
        <v>177</v>
      </c>
      <c r="D17" s="16">
        <v>123</v>
      </c>
      <c r="E17" s="9"/>
      <c r="F17" s="22">
        <f t="shared" si="0"/>
        <v>885000</v>
      </c>
      <c r="G17" s="9"/>
      <c r="H17" s="17" t="s">
        <v>129</v>
      </c>
      <c r="I17" s="9"/>
      <c r="J17" s="17">
        <v>1770001</v>
      </c>
      <c r="K17" s="26">
        <f t="shared" si="1"/>
        <v>1941.69</v>
      </c>
      <c r="O17" s="46"/>
    </row>
    <row r="18" spans="1:15" x14ac:dyDescent="0.25">
      <c r="A18" s="14">
        <v>32702220</v>
      </c>
      <c r="B18" s="15" t="s">
        <v>62</v>
      </c>
      <c r="C18" s="16">
        <v>54</v>
      </c>
      <c r="D18" s="16">
        <v>111</v>
      </c>
      <c r="E18" s="9"/>
      <c r="F18" s="22">
        <f t="shared" si="0"/>
        <v>270000</v>
      </c>
      <c r="G18" s="9"/>
      <c r="H18" s="17" t="s">
        <v>130</v>
      </c>
      <c r="I18" s="9"/>
      <c r="J18" s="17" t="s">
        <v>111</v>
      </c>
      <c r="K18" s="26">
        <f t="shared" si="1"/>
        <v>592.38</v>
      </c>
      <c r="O18" s="46"/>
    </row>
    <row r="19" spans="1:15" x14ac:dyDescent="0.25">
      <c r="A19" s="14">
        <v>32903648</v>
      </c>
      <c r="B19" s="15" t="s">
        <v>63</v>
      </c>
      <c r="C19" s="16">
        <v>32</v>
      </c>
      <c r="D19" s="16">
        <v>124</v>
      </c>
      <c r="E19" s="9"/>
      <c r="F19" s="22">
        <f t="shared" si="0"/>
        <v>160000</v>
      </c>
      <c r="G19" s="9"/>
      <c r="H19" s="17" t="s">
        <v>127</v>
      </c>
      <c r="I19" s="9"/>
      <c r="J19" s="17" t="s">
        <v>74</v>
      </c>
      <c r="K19" s="26">
        <f t="shared" si="1"/>
        <v>351.04</v>
      </c>
      <c r="O19" s="46"/>
    </row>
    <row r="20" spans="1:15" x14ac:dyDescent="0.25">
      <c r="A20" s="14">
        <v>32702380</v>
      </c>
      <c r="B20" s="15" t="s">
        <v>64</v>
      </c>
      <c r="C20" s="16">
        <v>48</v>
      </c>
      <c r="D20" s="16">
        <v>107</v>
      </c>
      <c r="E20" s="9"/>
      <c r="F20" s="22">
        <f t="shared" si="0"/>
        <v>240000</v>
      </c>
      <c r="G20" s="9"/>
      <c r="H20" s="17" t="s">
        <v>98</v>
      </c>
      <c r="I20" s="9"/>
      <c r="J20" s="17" t="s">
        <v>78</v>
      </c>
      <c r="K20" s="26">
        <f t="shared" si="1"/>
        <v>526.56000000000006</v>
      </c>
      <c r="O20" s="46"/>
    </row>
    <row r="21" spans="1:15" x14ac:dyDescent="0.25">
      <c r="A21" s="18">
        <v>10901793</v>
      </c>
      <c r="B21" s="18" t="s">
        <v>65</v>
      </c>
      <c r="C21" s="21">
        <v>11</v>
      </c>
      <c r="D21" s="21">
        <v>121</v>
      </c>
      <c r="E21" s="12"/>
      <c r="F21" s="22">
        <f t="shared" si="0"/>
        <v>55000</v>
      </c>
      <c r="G21" s="12"/>
      <c r="H21" s="21" t="s">
        <v>107</v>
      </c>
      <c r="I21" s="12"/>
      <c r="J21" s="21" t="s">
        <v>108</v>
      </c>
      <c r="K21" s="26">
        <f t="shared" si="1"/>
        <v>120.67</v>
      </c>
      <c r="O21" s="46"/>
    </row>
    <row r="22" spans="1:15" x14ac:dyDescent="0.25">
      <c r="A22" s="14">
        <v>32301355</v>
      </c>
      <c r="B22" s="15" t="s">
        <v>66</v>
      </c>
      <c r="C22" s="16">
        <v>14</v>
      </c>
      <c r="D22" s="16">
        <v>101</v>
      </c>
      <c r="E22" s="9"/>
      <c r="F22" s="22">
        <f t="shared" si="0"/>
        <v>70000</v>
      </c>
      <c r="G22" s="9"/>
      <c r="H22" s="17" t="s">
        <v>131</v>
      </c>
      <c r="I22" s="9"/>
      <c r="J22" s="17" t="s">
        <v>112</v>
      </c>
      <c r="K22" s="26">
        <f t="shared" si="1"/>
        <v>153.58000000000001</v>
      </c>
      <c r="O22" s="46"/>
    </row>
    <row r="23" spans="1:15" ht="16.5" x14ac:dyDescent="0.25">
      <c r="A23" s="18">
        <v>32903577</v>
      </c>
      <c r="B23" s="18" t="s">
        <v>68</v>
      </c>
      <c r="C23" s="21">
        <v>43</v>
      </c>
      <c r="D23" s="21">
        <v>128</v>
      </c>
      <c r="E23" s="13"/>
      <c r="F23" s="22">
        <f t="shared" si="0"/>
        <v>215000</v>
      </c>
      <c r="G23" s="12"/>
      <c r="H23" s="21" t="s">
        <v>132</v>
      </c>
      <c r="I23" s="12"/>
      <c r="J23" s="21" t="s">
        <v>113</v>
      </c>
      <c r="K23" s="26">
        <f t="shared" si="1"/>
        <v>471.71000000000004</v>
      </c>
      <c r="O23" s="46"/>
    </row>
    <row r="24" spans="1:15" x14ac:dyDescent="0.25">
      <c r="A24" s="14">
        <v>33701870</v>
      </c>
      <c r="B24" s="15" t="s">
        <v>69</v>
      </c>
      <c r="C24" s="16">
        <v>144</v>
      </c>
      <c r="D24" s="16">
        <v>114</v>
      </c>
      <c r="E24" s="9"/>
      <c r="F24" s="22">
        <f t="shared" si="0"/>
        <v>720000</v>
      </c>
      <c r="G24" s="9"/>
      <c r="H24" s="17" t="s">
        <v>133</v>
      </c>
      <c r="I24" s="9"/>
      <c r="J24" s="17" t="s">
        <v>114</v>
      </c>
      <c r="K24" s="26">
        <f t="shared" si="1"/>
        <v>1579.68</v>
      </c>
      <c r="O24" s="46"/>
    </row>
    <row r="25" spans="1:15" x14ac:dyDescent="0.25">
      <c r="A25" s="14">
        <v>33701750</v>
      </c>
      <c r="B25" s="15" t="s">
        <v>70</v>
      </c>
      <c r="C25" s="16">
        <v>90</v>
      </c>
      <c r="D25" s="16">
        <v>109</v>
      </c>
      <c r="E25" s="9"/>
      <c r="F25" s="22">
        <f t="shared" si="0"/>
        <v>450000</v>
      </c>
      <c r="G25" s="9"/>
      <c r="H25" s="17" t="s">
        <v>134</v>
      </c>
      <c r="I25" s="9"/>
      <c r="J25" s="17" t="s">
        <v>115</v>
      </c>
      <c r="K25" s="26">
        <f t="shared" si="1"/>
        <v>987.30000000000007</v>
      </c>
      <c r="O25" s="46"/>
    </row>
    <row r="26" spans="1:15" x14ac:dyDescent="0.25">
      <c r="A26" s="14">
        <v>32903601</v>
      </c>
      <c r="B26" s="15" t="s">
        <v>71</v>
      </c>
      <c r="C26" s="16">
        <v>35</v>
      </c>
      <c r="D26" s="16">
        <v>125</v>
      </c>
      <c r="E26" s="9"/>
      <c r="F26" s="22">
        <f t="shared" si="0"/>
        <v>175000</v>
      </c>
      <c r="G26" s="9"/>
      <c r="H26" s="17" t="s">
        <v>135</v>
      </c>
      <c r="I26" s="9"/>
      <c r="J26" s="17" t="s">
        <v>116</v>
      </c>
      <c r="K26" s="26">
        <f t="shared" si="1"/>
        <v>383.95000000000005</v>
      </c>
      <c r="O26" s="46"/>
    </row>
    <row r="27" spans="1:15" x14ac:dyDescent="0.25">
      <c r="A27" s="14">
        <v>11300090</v>
      </c>
      <c r="B27" s="15" t="s">
        <v>72</v>
      </c>
      <c r="C27" s="16">
        <v>33</v>
      </c>
      <c r="D27" s="16">
        <v>106</v>
      </c>
      <c r="E27" s="9"/>
      <c r="F27" s="22">
        <f t="shared" si="0"/>
        <v>165000</v>
      </c>
      <c r="G27" s="9"/>
      <c r="H27" s="17" t="s">
        <v>136</v>
      </c>
      <c r="I27" s="9"/>
      <c r="J27" s="17" t="s">
        <v>117</v>
      </c>
      <c r="K27" s="26">
        <f t="shared" si="1"/>
        <v>362.01000000000005</v>
      </c>
      <c r="O27" s="46"/>
    </row>
    <row r="28" spans="1:15" x14ac:dyDescent="0.25">
      <c r="A28" s="14">
        <v>11302130</v>
      </c>
      <c r="B28" s="15" t="s">
        <v>73</v>
      </c>
      <c r="C28" s="16">
        <v>16</v>
      </c>
      <c r="D28" s="16">
        <v>102</v>
      </c>
      <c r="E28" s="9"/>
      <c r="F28" s="22">
        <f t="shared" si="0"/>
        <v>80000</v>
      </c>
      <c r="G28" s="9"/>
      <c r="H28" s="17" t="s">
        <v>137</v>
      </c>
      <c r="I28" s="9"/>
      <c r="J28" s="17" t="s">
        <v>118</v>
      </c>
      <c r="K28" s="26">
        <f t="shared" si="1"/>
        <v>175.52</v>
      </c>
      <c r="O28" s="46"/>
    </row>
    <row r="29" spans="1:15" x14ac:dyDescent="0.25">
      <c r="A29" s="14">
        <v>32902650</v>
      </c>
      <c r="B29" s="15" t="s">
        <v>75</v>
      </c>
      <c r="C29" s="16">
        <v>104</v>
      </c>
      <c r="D29" s="16">
        <v>117</v>
      </c>
      <c r="E29" s="9"/>
      <c r="F29" s="22">
        <f t="shared" si="0"/>
        <v>520000</v>
      </c>
      <c r="G29" s="9"/>
      <c r="H29" s="17" t="s">
        <v>138</v>
      </c>
      <c r="I29" s="9"/>
      <c r="J29" s="17" t="s">
        <v>119</v>
      </c>
      <c r="K29" s="26">
        <f t="shared" si="1"/>
        <v>1140.8800000000001</v>
      </c>
      <c r="O29" s="46"/>
    </row>
    <row r="30" spans="1:15" x14ac:dyDescent="0.25">
      <c r="A30" s="14">
        <v>33701860</v>
      </c>
      <c r="B30" s="15" t="s">
        <v>76</v>
      </c>
      <c r="C30" s="16">
        <v>110</v>
      </c>
      <c r="D30" s="16">
        <v>112</v>
      </c>
      <c r="E30" s="9"/>
      <c r="F30" s="22">
        <f t="shared" si="0"/>
        <v>550000</v>
      </c>
      <c r="G30" s="9"/>
      <c r="H30" s="17" t="s">
        <v>139</v>
      </c>
      <c r="I30" s="9"/>
      <c r="J30" s="17" t="s">
        <v>120</v>
      </c>
      <c r="K30" s="26">
        <f t="shared" si="1"/>
        <v>1206.7</v>
      </c>
      <c r="O30" s="46"/>
    </row>
    <row r="31" spans="1:15" x14ac:dyDescent="0.25">
      <c r="A31" s="14">
        <v>32303349</v>
      </c>
      <c r="B31" s="15" t="s">
        <v>77</v>
      </c>
      <c r="C31" s="16">
        <v>24</v>
      </c>
      <c r="D31" s="16">
        <v>119</v>
      </c>
      <c r="E31" s="9"/>
      <c r="F31" s="22">
        <f t="shared" si="0"/>
        <v>120000</v>
      </c>
      <c r="G31" s="9"/>
      <c r="H31" s="17" t="s">
        <v>140</v>
      </c>
      <c r="I31" s="9"/>
      <c r="J31" s="17" t="s">
        <v>82</v>
      </c>
      <c r="K31" s="26">
        <f t="shared" si="1"/>
        <v>263.28000000000003</v>
      </c>
      <c r="O31" s="46"/>
    </row>
    <row r="32" spans="1:15" x14ac:dyDescent="0.25">
      <c r="A32" s="14">
        <v>11300170</v>
      </c>
      <c r="B32" s="15" t="s">
        <v>79</v>
      </c>
      <c r="C32" s="16">
        <v>20</v>
      </c>
      <c r="D32" s="16">
        <v>105</v>
      </c>
      <c r="E32" s="9"/>
      <c r="F32" s="22">
        <f t="shared" si="0"/>
        <v>100000</v>
      </c>
      <c r="G32" s="9"/>
      <c r="H32" s="17" t="s">
        <v>103</v>
      </c>
      <c r="I32" s="9"/>
      <c r="J32" s="17" t="s">
        <v>104</v>
      </c>
      <c r="K32" s="26">
        <f t="shared" si="1"/>
        <v>219.4</v>
      </c>
      <c r="O32" s="46"/>
    </row>
    <row r="33" spans="1:15" x14ac:dyDescent="0.25">
      <c r="A33" s="14">
        <v>10103679</v>
      </c>
      <c r="B33" s="15" t="s">
        <v>80</v>
      </c>
      <c r="C33" s="16">
        <v>13</v>
      </c>
      <c r="D33" s="16">
        <v>110</v>
      </c>
      <c r="E33" s="9"/>
      <c r="F33" s="22">
        <f t="shared" si="0"/>
        <v>65000</v>
      </c>
      <c r="G33" s="9"/>
      <c r="H33" s="17" t="s">
        <v>141</v>
      </c>
      <c r="I33" s="9"/>
      <c r="J33" s="17" t="s">
        <v>121</v>
      </c>
      <c r="K33" s="26">
        <f t="shared" si="1"/>
        <v>142.61000000000001</v>
      </c>
      <c r="O33" s="46"/>
    </row>
    <row r="34" spans="1:15" ht="16.5" x14ac:dyDescent="0.25">
      <c r="A34" s="18">
        <v>33502540</v>
      </c>
      <c r="B34" s="18" t="s">
        <v>81</v>
      </c>
      <c r="C34" s="21">
        <v>12</v>
      </c>
      <c r="D34" s="21">
        <v>131</v>
      </c>
      <c r="E34" s="13"/>
      <c r="F34" s="22">
        <f t="shared" si="0"/>
        <v>60000</v>
      </c>
      <c r="G34" s="12"/>
      <c r="H34" s="21" t="s">
        <v>142</v>
      </c>
      <c r="I34" s="12"/>
      <c r="J34" s="21" t="s">
        <v>122</v>
      </c>
      <c r="K34" s="26">
        <f t="shared" si="1"/>
        <v>131.64000000000001</v>
      </c>
      <c r="O34" s="46"/>
    </row>
    <row r="35" spans="1:15" ht="16.5" x14ac:dyDescent="0.25">
      <c r="A35" s="18">
        <v>10100570</v>
      </c>
      <c r="B35" s="18" t="s">
        <v>83</v>
      </c>
      <c r="C35" s="21">
        <v>8</v>
      </c>
      <c r="D35" s="21">
        <v>132</v>
      </c>
      <c r="E35" s="13"/>
      <c r="F35" s="22">
        <f t="shared" si="0"/>
        <v>40000</v>
      </c>
      <c r="G35" s="12"/>
      <c r="H35" s="21" t="s">
        <v>143</v>
      </c>
      <c r="I35" s="12"/>
      <c r="J35" s="21" t="s">
        <v>123</v>
      </c>
      <c r="K35" s="26">
        <f t="shared" si="1"/>
        <v>87.76</v>
      </c>
      <c r="O35" s="46"/>
    </row>
    <row r="36" spans="1:15" x14ac:dyDescent="0.25">
      <c r="A36" s="14">
        <v>32903249</v>
      </c>
      <c r="B36" s="15" t="s">
        <v>84</v>
      </c>
      <c r="C36" s="16">
        <v>242</v>
      </c>
      <c r="D36" s="16">
        <v>115</v>
      </c>
      <c r="E36" s="9"/>
      <c r="F36" s="22">
        <f t="shared" si="0"/>
        <v>1210000</v>
      </c>
      <c r="G36" s="9"/>
      <c r="H36" s="17" t="s">
        <v>144</v>
      </c>
      <c r="I36" s="9"/>
      <c r="J36" s="17" t="s">
        <v>124</v>
      </c>
      <c r="K36" s="26">
        <f t="shared" si="1"/>
        <v>2654.7400000000002</v>
      </c>
      <c r="O36" s="46"/>
    </row>
    <row r="37" spans="1:15" x14ac:dyDescent="0.25">
      <c r="A37" s="48">
        <v>10103634</v>
      </c>
      <c r="B37" s="48" t="s">
        <v>147</v>
      </c>
      <c r="C37" s="48">
        <v>128</v>
      </c>
      <c r="D37" s="48">
        <v>1308</v>
      </c>
      <c r="E37" s="49"/>
      <c r="F37" s="51">
        <f>C37*5000</f>
        <v>640000</v>
      </c>
      <c r="G37" s="49"/>
      <c r="H37" s="48" t="s">
        <v>148</v>
      </c>
      <c r="I37" s="49"/>
      <c r="J37" s="50" t="s">
        <v>153</v>
      </c>
      <c r="K37" s="27">
        <f t="shared" si="1"/>
        <v>1404.16</v>
      </c>
    </row>
    <row r="38" spans="1:15" x14ac:dyDescent="0.25">
      <c r="A38" s="48">
        <v>32303429</v>
      </c>
      <c r="B38" s="48" t="s">
        <v>149</v>
      </c>
      <c r="C38" s="48">
        <v>47</v>
      </c>
      <c r="D38" s="48"/>
      <c r="E38" s="49"/>
      <c r="F38" s="51">
        <f>C38*5000</f>
        <v>235000</v>
      </c>
      <c r="G38" s="49"/>
      <c r="H38" s="48" t="s">
        <v>151</v>
      </c>
      <c r="I38" s="49"/>
      <c r="J38" s="48" t="s">
        <v>152</v>
      </c>
      <c r="K38" s="27">
        <f t="shared" si="1"/>
        <v>515.59</v>
      </c>
    </row>
    <row r="39" spans="1:15" x14ac:dyDescent="0.25">
      <c r="A39" s="48">
        <v>32303429</v>
      </c>
      <c r="B39" s="48" t="s">
        <v>150</v>
      </c>
      <c r="C39" s="48">
        <v>96</v>
      </c>
      <c r="D39" s="48"/>
      <c r="E39" s="49"/>
      <c r="F39" s="51">
        <f>C39*5000</f>
        <v>480000</v>
      </c>
      <c r="G39" s="49"/>
      <c r="H39" s="48" t="s">
        <v>154</v>
      </c>
      <c r="I39" s="49"/>
      <c r="J39" s="48" t="s">
        <v>155</v>
      </c>
      <c r="K39" s="27">
        <f t="shared" si="1"/>
        <v>1053.1200000000001</v>
      </c>
    </row>
    <row r="40" spans="1:15" x14ac:dyDescent="0.25">
      <c r="A40" s="48">
        <v>32300050</v>
      </c>
      <c r="B40" s="48" t="s">
        <v>60</v>
      </c>
      <c r="C40" s="48">
        <v>102</v>
      </c>
      <c r="D40" s="48"/>
      <c r="E40" s="49"/>
      <c r="F40" s="51">
        <f>C40*5000</f>
        <v>510000</v>
      </c>
      <c r="G40" s="49"/>
      <c r="H40" s="48" t="s">
        <v>156</v>
      </c>
      <c r="I40" s="49"/>
      <c r="J40" s="48" t="s">
        <v>157</v>
      </c>
      <c r="K40" s="27">
        <f t="shared" si="1"/>
        <v>1118.94</v>
      </c>
    </row>
  </sheetData>
  <mergeCells count="2">
    <mergeCell ref="A1:J2"/>
    <mergeCell ref="K1:K4"/>
  </mergeCells>
  <pageMargins left="0.7" right="0.7" top="0.75" bottom="0.75" header="0.3" footer="0.3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BF6A-8FF5-4DDA-9F79-417B2D8EC42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Water Rates</vt:lpstr>
      <vt:lpstr>Multi-Family Rates</vt:lpstr>
      <vt:lpstr>Sheet1</vt:lpstr>
      <vt:lpstr>'Multi-Family Rates'!Print_Area</vt:lpstr>
      <vt:lpstr>'Water Rates'!Print_Area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Boyd</dc:creator>
  <cp:lastModifiedBy>Chris Boyd</cp:lastModifiedBy>
  <cp:lastPrinted>2025-01-28T15:43:15Z</cp:lastPrinted>
  <dcterms:created xsi:type="dcterms:W3CDTF">2019-08-08T10:20:37Z</dcterms:created>
  <dcterms:modified xsi:type="dcterms:W3CDTF">2026-07-09T09:59:40Z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3-bc88714345d2_Enabled">
    <vt:lpwstr>true</vt:lpwstr>
  </property>
  <property fmtid="{D5CDD505-2E9C-101B-9397-08002B2CF9AE}" pid="3" name="MSIP_Label_defa4170-0d19-0005-0003-bc88714345d2_SetDate">
    <vt:lpwstr>2024-12-12T13:26:08Z</vt:lpwstr>
  </property>
  <property fmtid="{D5CDD505-2E9C-101B-9397-08002B2CF9AE}" pid="4" name="MSIP_Label_defa4170-0d19-0005-0003-bc88714345d2_Method">
    <vt:lpwstr>Standard</vt:lpwstr>
  </property>
  <property fmtid="{D5CDD505-2E9C-101B-9397-08002B2CF9AE}" pid="5" name="MSIP_Label_defa4170-0d19-0005-0003-bc88714345d2_Name">
    <vt:lpwstr>defa4170-0d19-0005-0003-bc88714345d2</vt:lpwstr>
  </property>
  <property fmtid="{D5CDD505-2E9C-101B-9397-08002B2CF9AE}" pid="6" name="MSIP_Label_defa4170-0d19-0005-0003-bc88714345d2_SiteId">
    <vt:lpwstr>63b7f8af-4de1-4dab-9416-0761fb64698d</vt:lpwstr>
  </property>
  <property fmtid="{D5CDD505-2E9C-101B-9397-08002B2CF9AE}" pid="7" name="MSIP_Label_defa4170-0d19-0005-0003-bc88714345d2_ActionId">
    <vt:lpwstr>0de30bd8-e925-493d-b628-7f5224879f79</vt:lpwstr>
  </property>
  <property fmtid="{D5CDD505-2E9C-101B-9397-08002B2CF9AE}" pid="8" name="MSIP_Label_defa4170-0d19-0005-0003-bc88714345d2_ContentBits">
    <vt:lpwstr>0</vt:lpwstr>
  </property>
</Properties>
</file>